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6.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BAHARLK1\Director\Cache\sfobjprod.govnet.NSW.gov.au uA20213\A8937626\"/>
    </mc:Choice>
  </mc:AlternateContent>
  <xr:revisionPtr revIDLastSave="0" documentId="13_ncr:1_{1ADB2931-F68C-41CC-88D1-2D025FC46C75}" xr6:coauthVersionLast="47" xr6:coauthVersionMax="47" xr10:uidLastSave="{00000000-0000-0000-0000-000000000000}"/>
  <bookViews>
    <workbookView xWindow="-75" yWindow="-21720" windowWidth="38640" windowHeight="21240" tabRatio="830" xr2:uid="{B0F7090A-ACF0-4CF0-8982-9DF61E4AF523}"/>
  </bookViews>
  <sheets>
    <sheet name="ReadMe" sheetId="8" r:id="rId1"/>
    <sheet name="Approach" sheetId="29" r:id="rId2"/>
    <sheet name="Guidance and limitations" sheetId="31" r:id="rId3"/>
    <sheet name="User &gt;" sheetId="7" r:id="rId4"/>
    <sheet name="Inputs" sheetId="11" r:id="rId5"/>
    <sheet name="Results" sheetId="12" r:id="rId6"/>
    <sheet name="Supplementary Sheets &gt;" sheetId="32" r:id="rId7"/>
    <sheet name="Industry descriptions" sheetId="15" r:id="rId8"/>
    <sheet name="Mapping" sheetId="5" r:id="rId9"/>
    <sheet name="AUS multipliers" sheetId="1" r:id="rId10"/>
    <sheet name="Data &gt;" sheetId="6" r:id="rId11"/>
    <sheet name="IOIG(2015) to ANZSIC06" sheetId="10" r:id="rId12"/>
    <sheet name="IOIG(2015)" sheetId="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2" l="1"/>
  <c r="O9" i="12" l="1"/>
  <c r="O10" i="12"/>
  <c r="O11" i="12"/>
  <c r="O12" i="12"/>
  <c r="O13" i="12"/>
  <c r="O14" i="12"/>
  <c r="O15" i="12"/>
  <c r="O16" i="12"/>
  <c r="O17" i="12"/>
  <c r="O8" i="12"/>
  <c r="C8" i="12"/>
  <c r="J8" i="12" s="1"/>
  <c r="D17" i="12"/>
  <c r="C17" i="12"/>
  <c r="E17" i="12" s="1"/>
  <c r="B17" i="12"/>
  <c r="D16" i="12"/>
  <c r="C16" i="12"/>
  <c r="M16" i="12" s="1"/>
  <c r="B16" i="12"/>
  <c r="D15" i="12"/>
  <c r="C15" i="12"/>
  <c r="K15" i="12" s="1"/>
  <c r="B15" i="12"/>
  <c r="D14" i="12"/>
  <c r="C14" i="12"/>
  <c r="J14" i="12" s="1"/>
  <c r="B14" i="12"/>
  <c r="D13" i="12"/>
  <c r="C13" i="12"/>
  <c r="G13" i="12" s="1"/>
  <c r="B13" i="12"/>
  <c r="D12" i="12"/>
  <c r="C12" i="12"/>
  <c r="E12" i="12" s="1"/>
  <c r="B12" i="12"/>
  <c r="D11" i="12"/>
  <c r="C11" i="12"/>
  <c r="E11" i="12" s="1"/>
  <c r="B11" i="12"/>
  <c r="D10" i="12"/>
  <c r="C10" i="12"/>
  <c r="M10" i="12" s="1"/>
  <c r="B10" i="12"/>
  <c r="D9" i="12"/>
  <c r="C9" i="12"/>
  <c r="K9" i="12" s="1"/>
  <c r="B9" i="12"/>
  <c r="D46" i="11"/>
  <c r="C46" i="11"/>
  <c r="D45" i="11"/>
  <c r="C45" i="11"/>
  <c r="D44" i="11"/>
  <c r="C44" i="11"/>
  <c r="D43" i="11"/>
  <c r="C43" i="11"/>
  <c r="D42" i="11"/>
  <c r="C42" i="11"/>
  <c r="D41" i="11"/>
  <c r="C41" i="11"/>
  <c r="D40" i="11"/>
  <c r="C40" i="11"/>
  <c r="D39" i="11"/>
  <c r="C39" i="11"/>
  <c r="D38" i="11"/>
  <c r="C38" i="11"/>
  <c r="D37" i="11"/>
  <c r="C37" i="11"/>
  <c r="C36" i="11"/>
  <c r="G10" i="12" l="1"/>
  <c r="L16" i="12"/>
  <c r="J15" i="12"/>
  <c r="I9" i="12"/>
  <c r="K8" i="12"/>
  <c r="I8" i="12"/>
  <c r="I14" i="12"/>
  <c r="G14" i="12"/>
  <c r="N17" i="12"/>
  <c r="F14" i="12"/>
  <c r="H14" i="12"/>
  <c r="H8" i="12"/>
  <c r="M17" i="12"/>
  <c r="E14" i="12"/>
  <c r="K14" i="12"/>
  <c r="L17" i="12"/>
  <c r="N11" i="12"/>
  <c r="K17" i="12"/>
  <c r="M11" i="12"/>
  <c r="J17" i="12"/>
  <c r="L11" i="12"/>
  <c r="L10" i="12"/>
  <c r="F17" i="12"/>
  <c r="J9" i="12"/>
  <c r="F13" i="12"/>
  <c r="H15" i="12"/>
  <c r="H16" i="12"/>
  <c r="F15" i="12"/>
  <c r="N13" i="12"/>
  <c r="L12" i="12"/>
  <c r="J11" i="12"/>
  <c r="H10" i="12"/>
  <c r="F9" i="12"/>
  <c r="E13" i="12"/>
  <c r="J16" i="12"/>
  <c r="E9" i="12"/>
  <c r="I15" i="12"/>
  <c r="K10" i="12"/>
  <c r="H9" i="12"/>
  <c r="K11" i="12"/>
  <c r="I10" i="12"/>
  <c r="G9" i="12"/>
  <c r="E15" i="12"/>
  <c r="K12" i="12"/>
  <c r="I11" i="12"/>
  <c r="H17" i="12"/>
  <c r="F16" i="12"/>
  <c r="N14" i="12"/>
  <c r="L13" i="12"/>
  <c r="J12" i="12"/>
  <c r="H11" i="12"/>
  <c r="F10" i="12"/>
  <c r="N8" i="12"/>
  <c r="K16" i="12"/>
  <c r="N12" i="12"/>
  <c r="J10" i="12"/>
  <c r="I16" i="12"/>
  <c r="G15" i="12"/>
  <c r="M12" i="12"/>
  <c r="I17" i="12"/>
  <c r="G16" i="12"/>
  <c r="M13" i="12"/>
  <c r="G17" i="12"/>
  <c r="E16" i="12"/>
  <c r="M14" i="12"/>
  <c r="K13" i="12"/>
  <c r="I12" i="12"/>
  <c r="G11" i="12"/>
  <c r="E10" i="12"/>
  <c r="M8" i="12"/>
  <c r="N15" i="12"/>
  <c r="L14" i="12"/>
  <c r="J13" i="12"/>
  <c r="H12" i="12"/>
  <c r="F11" i="12"/>
  <c r="N9" i="12"/>
  <c r="L8" i="12"/>
  <c r="M15" i="12"/>
  <c r="I13" i="12"/>
  <c r="G12" i="12"/>
  <c r="M9" i="12"/>
  <c r="N16" i="12"/>
  <c r="L15" i="12"/>
  <c r="H13" i="12"/>
  <c r="F12" i="12"/>
  <c r="N10" i="12"/>
  <c r="L9" i="12"/>
  <c r="P9" i="12" l="1"/>
  <c r="P16" i="12"/>
  <c r="P14" i="12"/>
  <c r="P17" i="12"/>
  <c r="P13" i="12"/>
  <c r="P10" i="12"/>
  <c r="P12" i="12"/>
  <c r="P15" i="12"/>
  <c r="P11" i="12"/>
  <c r="O18" i="12" l="1"/>
  <c r="D8" i="12"/>
  <c r="E8" i="12" s="1"/>
  <c r="E18" i="12" s="1"/>
  <c r="G8" i="12" l="1"/>
  <c r="G18" i="12" s="1"/>
  <c r="F8" i="12"/>
  <c r="F18" i="12" s="1"/>
  <c r="K18" i="12"/>
  <c r="J18" i="12"/>
  <c r="I18" i="12"/>
  <c r="M18" i="12"/>
  <c r="H18" i="12"/>
  <c r="N18" i="12"/>
  <c r="L18" i="12"/>
  <c r="P8" i="12" l="1"/>
  <c r="B8" i="12"/>
  <c r="D36" i="11"/>
  <c r="P18" i="12" l="1"/>
  <c r="D22" i="12" l="1"/>
  <c r="D23" i="12"/>
  <c r="D24" i="12"/>
  <c r="D25" i="12"/>
  <c r="G123" i="5"/>
  <c r="H123" i="5" s="1"/>
  <c r="F123" i="5"/>
  <c r="G122" i="5"/>
  <c r="H122" i="5" s="1"/>
  <c r="F122" i="5"/>
  <c r="G121" i="5"/>
  <c r="H121" i="5" s="1"/>
  <c r="F121" i="5"/>
  <c r="G120" i="5"/>
  <c r="H120" i="5" s="1"/>
  <c r="F120" i="5"/>
  <c r="G119" i="5"/>
  <c r="H119" i="5" s="1"/>
  <c r="F119" i="5"/>
  <c r="G118" i="5"/>
  <c r="H118" i="5" s="1"/>
  <c r="F118" i="5"/>
  <c r="G117" i="5"/>
  <c r="H117" i="5" s="1"/>
  <c r="F117" i="5"/>
  <c r="G116" i="5"/>
  <c r="H116" i="5" s="1"/>
  <c r="F116" i="5"/>
  <c r="G115" i="5"/>
  <c r="H115" i="5" s="1"/>
  <c r="F115" i="5"/>
  <c r="G114" i="5"/>
  <c r="H114" i="5" s="1"/>
  <c r="F114" i="5"/>
  <c r="G113" i="5"/>
  <c r="H113" i="5" s="1"/>
  <c r="F113" i="5"/>
  <c r="G112" i="5"/>
  <c r="H112" i="5" s="1"/>
  <c r="F112" i="5"/>
  <c r="G111" i="5"/>
  <c r="H111" i="5" s="1"/>
  <c r="F111" i="5"/>
  <c r="G110" i="5"/>
  <c r="H110" i="5" s="1"/>
  <c r="F110" i="5"/>
  <c r="G109" i="5"/>
  <c r="H109" i="5" s="1"/>
  <c r="F109" i="5"/>
  <c r="G108" i="5"/>
  <c r="H108" i="5" s="1"/>
  <c r="F108" i="5"/>
  <c r="G107" i="5"/>
  <c r="H107" i="5" s="1"/>
  <c r="F107" i="5"/>
  <c r="G106" i="5"/>
  <c r="H106" i="5" s="1"/>
  <c r="F106" i="5"/>
  <c r="G105" i="5"/>
  <c r="H105" i="5" s="1"/>
  <c r="F105" i="5"/>
  <c r="G104" i="5"/>
  <c r="H104" i="5" s="1"/>
  <c r="F104" i="5"/>
  <c r="G103" i="5"/>
  <c r="H103" i="5" s="1"/>
  <c r="F103" i="5"/>
  <c r="G102" i="5"/>
  <c r="H102" i="5" s="1"/>
  <c r="F102" i="5"/>
  <c r="G101" i="5"/>
  <c r="H101" i="5" s="1"/>
  <c r="F101" i="5"/>
  <c r="G100" i="5"/>
  <c r="H100" i="5" s="1"/>
  <c r="F100" i="5"/>
  <c r="G99" i="5"/>
  <c r="H99" i="5" s="1"/>
  <c r="F99" i="5"/>
  <c r="G98" i="5"/>
  <c r="H98" i="5" s="1"/>
  <c r="F98" i="5"/>
  <c r="G97" i="5"/>
  <c r="H97" i="5" s="1"/>
  <c r="F97" i="5"/>
  <c r="G96" i="5"/>
  <c r="H96" i="5" s="1"/>
  <c r="F96" i="5"/>
  <c r="G95" i="5"/>
  <c r="H95" i="5" s="1"/>
  <c r="F95" i="5"/>
  <c r="G94" i="5"/>
  <c r="H94" i="5" s="1"/>
  <c r="F94" i="5"/>
  <c r="G93" i="5"/>
  <c r="H93" i="5" s="1"/>
  <c r="F93" i="5"/>
  <c r="G92" i="5"/>
  <c r="H92" i="5" s="1"/>
  <c r="F92" i="5"/>
  <c r="G91" i="5"/>
  <c r="H91" i="5" s="1"/>
  <c r="F91" i="5"/>
  <c r="G90" i="5"/>
  <c r="H90" i="5" s="1"/>
  <c r="F90" i="5"/>
  <c r="G89" i="5"/>
  <c r="H89" i="5" s="1"/>
  <c r="F89" i="5"/>
  <c r="G88" i="5"/>
  <c r="H88" i="5" s="1"/>
  <c r="F88" i="5"/>
  <c r="G87" i="5"/>
  <c r="H87" i="5" s="1"/>
  <c r="F87" i="5"/>
  <c r="G86" i="5"/>
  <c r="H86" i="5" s="1"/>
  <c r="F86"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H77" i="5" s="1"/>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G17" i="5"/>
  <c r="H17" i="5" s="1"/>
  <c r="F17" i="5"/>
  <c r="G16" i="5"/>
  <c r="H16" i="5" s="1"/>
  <c r="F16" i="5"/>
  <c r="G15" i="5"/>
  <c r="H15" i="5" s="1"/>
  <c r="F15" i="5"/>
  <c r="G14" i="5"/>
  <c r="H14" i="5" s="1"/>
  <c r="F14" i="5"/>
  <c r="G13" i="5"/>
  <c r="H13" i="5" s="1"/>
  <c r="F13" i="5"/>
  <c r="G12" i="5"/>
  <c r="H12" i="5" s="1"/>
  <c r="F12" i="5"/>
  <c r="G11" i="5"/>
  <c r="H11" i="5" s="1"/>
  <c r="F11" i="5"/>
  <c r="G10" i="5"/>
  <c r="H10" i="5" s="1"/>
  <c r="F10" i="5"/>
  <c r="D26" i="12" l="1"/>
  <c r="E26" i="12" l="1"/>
</calcChain>
</file>

<file path=xl/sharedStrings.xml><?xml version="1.0" encoding="utf-8"?>
<sst xmlns="http://schemas.openxmlformats.org/spreadsheetml/2006/main" count="1317" uniqueCount="800">
  <si>
    <t>AUS Input-Output Employment Multipliers</t>
  </si>
  <si>
    <t>Purpose</t>
  </si>
  <si>
    <t>Main User Sheets</t>
  </si>
  <si>
    <t>Supplementary Sheets</t>
  </si>
  <si>
    <r>
      <t xml:space="preserve">The purpose of this tool is to assist NSW government agencies in </t>
    </r>
    <r>
      <rPr>
        <b/>
        <sz val="11"/>
        <color theme="1"/>
        <rFont val="Calibri"/>
        <family val="2"/>
        <scheme val="minor"/>
      </rPr>
      <t>estimating potential employment increases supported from government actions (e.g. investment)</t>
    </r>
    <r>
      <rPr>
        <sz val="11"/>
        <color theme="1"/>
        <rFont val="Calibri"/>
        <family val="2"/>
        <scheme val="minor"/>
      </rPr>
      <t xml:space="preserve"> in a consistent manner.
This tool leverages the methodologies and intuition provided in the following NSW Treasury policy documents </t>
    </r>
    <r>
      <rPr>
        <b/>
        <sz val="11"/>
        <color theme="1"/>
        <rFont val="Calibri"/>
        <family val="2"/>
        <scheme val="minor"/>
      </rPr>
      <t>(but does not replace)</t>
    </r>
    <r>
      <rPr>
        <sz val="11"/>
        <color theme="1"/>
        <rFont val="Calibri"/>
        <family val="2"/>
        <scheme val="minor"/>
      </rPr>
      <t xml:space="preserve">:
1. </t>
    </r>
    <r>
      <rPr>
        <b/>
        <sz val="11"/>
        <color theme="1"/>
        <rFont val="Calibri"/>
        <family val="2"/>
        <scheme val="minor"/>
      </rPr>
      <t>TPP09-7 (Nov 2009)</t>
    </r>
    <r>
      <rPr>
        <sz val="11"/>
        <color theme="1"/>
        <rFont val="Calibri"/>
        <family val="2"/>
        <scheme val="minor"/>
      </rPr>
      <t xml:space="preserve"> - Guidelines for estimating employment supported by the actions, programs and policies of the NSW Government; and
2. </t>
    </r>
    <r>
      <rPr>
        <b/>
        <sz val="11"/>
        <color theme="1"/>
        <rFont val="Calibri"/>
        <family val="2"/>
        <scheme val="minor"/>
      </rPr>
      <t>TRP09-3 (Nov 2009)</t>
    </r>
    <r>
      <rPr>
        <sz val="11"/>
        <color theme="1"/>
        <rFont val="Calibri"/>
        <family val="2"/>
        <scheme val="minor"/>
      </rPr>
      <t xml:space="preserve"> - Employment support estimates - methodological framework.
This tool and associated data sets are available through the Common Planning Assumptions Group. The intended users are project decision makers in the public or private sector (supporting government agencies) that require general guidance on estimating employment supported by the actions, programs, or policies of the NSW Government. 
This tool and any future iterations are available through the Common Planning Assumptions Group, remain the property of NSW Treasury, and may be updated or withdrawn at any time</t>
    </r>
    <r>
      <rPr>
        <b/>
        <sz val="11"/>
        <color theme="1"/>
        <rFont val="Calibri"/>
        <family val="2"/>
        <scheme val="minor"/>
      </rPr>
      <t>.</t>
    </r>
  </si>
  <si>
    <r>
      <t xml:space="preserve">The following supplementary user sheets are also provided:
</t>
    </r>
    <r>
      <rPr>
        <b/>
        <sz val="11"/>
        <color theme="1"/>
        <rFont val="Calibri"/>
        <family val="2"/>
        <scheme val="minor"/>
      </rPr>
      <t xml:space="preserve">1. Description
</t>
    </r>
    <r>
      <rPr>
        <sz val="11"/>
        <color theme="1"/>
        <rFont val="Calibri"/>
        <family val="2"/>
        <scheme val="minor"/>
      </rPr>
      <t xml:space="preserve">A list of descriptions for all industries are provided to assist with identifying the relevant industries that will be impacted from the investment proposal.
</t>
    </r>
    <r>
      <rPr>
        <b/>
        <sz val="11"/>
        <color theme="1"/>
        <rFont val="Calibri"/>
        <family val="2"/>
        <scheme val="minor"/>
      </rPr>
      <t>2. Mapping</t>
    </r>
    <r>
      <rPr>
        <sz val="11"/>
        <color theme="1"/>
        <rFont val="Calibri"/>
        <family val="2"/>
        <scheme val="minor"/>
      </rPr>
      <t xml:space="preserve">
Summary tables are provided for the user to see the industry mapping to higher-level ANZSIC industry categories.
</t>
    </r>
    <r>
      <rPr>
        <b/>
        <sz val="11"/>
        <color theme="1"/>
        <rFont val="Calibri"/>
        <family val="2"/>
        <scheme val="minor"/>
      </rPr>
      <t>3. AUS Multipliers</t>
    </r>
    <r>
      <rPr>
        <sz val="11"/>
        <color theme="1"/>
        <rFont val="Calibri"/>
        <family val="2"/>
        <scheme val="minor"/>
      </rPr>
      <t xml:space="preserve">
The full list of AUS IO Employment Multipliers for all industries are provided here.</t>
    </r>
  </si>
  <si>
    <t/>
  </si>
  <si>
    <t>Contact</t>
  </si>
  <si>
    <t>cee@treasury.nsw.gov.au</t>
  </si>
  <si>
    <t>Approach</t>
  </si>
  <si>
    <t>Key IO matrices</t>
  </si>
  <si>
    <t>Multipliers by chronological stage</t>
  </si>
  <si>
    <t>The three key matrices for IO multipliers are:</t>
  </si>
  <si>
    <t>The role of the investment proposal size</t>
  </si>
  <si>
    <r>
      <t xml:space="preserve">- </t>
    </r>
    <r>
      <rPr>
        <b/>
        <sz val="11"/>
        <color theme="1"/>
        <rFont val="Calibri"/>
        <family val="2"/>
        <scheme val="minor"/>
      </rPr>
      <t>Employment Coefficient</t>
    </r>
    <r>
      <rPr>
        <sz val="11"/>
        <color theme="1"/>
        <rFont val="Calibri"/>
        <family val="2"/>
        <scheme val="minor"/>
      </rPr>
      <t xml:space="preserve"> Matrix
- </t>
    </r>
    <r>
      <rPr>
        <b/>
        <sz val="11"/>
        <color theme="1"/>
        <rFont val="Calibri"/>
        <family val="2"/>
        <scheme val="minor"/>
      </rPr>
      <t>Output Coefficient</t>
    </r>
    <r>
      <rPr>
        <sz val="11"/>
        <color theme="1"/>
        <rFont val="Calibri"/>
        <family val="2"/>
        <scheme val="minor"/>
      </rPr>
      <t xml:space="preserve"> Matrix
- </t>
    </r>
    <r>
      <rPr>
        <b/>
        <sz val="11"/>
        <color theme="1"/>
        <rFont val="Calibri"/>
        <family val="2"/>
        <scheme val="minor"/>
      </rPr>
      <t>Leontief Inverse</t>
    </r>
    <r>
      <rPr>
        <sz val="11"/>
        <color theme="1"/>
        <rFont val="Calibri"/>
        <family val="2"/>
        <scheme val="minor"/>
      </rPr>
      <t xml:space="preserve"> Matrix</t>
    </r>
  </si>
  <si>
    <t xml:space="preserve">The size of the investment proposal will determine which multipliers are used. Small investments (i.e. $10 million or less) are unlikely to generate production-induced impacts. As such, the tool will only use the initial effect multiplier for these proposals. Larger investments (i.e. over $10 million) are likely to generate production-induced impacts. The tool therefore will use the simple employment multiplier for these proposals, which is equal to the initial effect + first-round + industrial support multipliers. </t>
  </si>
  <si>
    <r>
      <rPr>
        <b/>
        <sz val="11"/>
        <color theme="1"/>
        <rFont val="Calibri"/>
        <family val="2"/>
        <scheme val="minor"/>
      </rPr>
      <t>Methodology</t>
    </r>
    <r>
      <rPr>
        <sz val="11"/>
        <color theme="1"/>
        <rFont val="Calibri"/>
        <family val="2"/>
        <scheme val="minor"/>
      </rPr>
      <t xml:space="preserve">
IO Methodology is based on the following files:
- </t>
    </r>
    <r>
      <rPr>
        <b/>
        <sz val="11"/>
        <color theme="1"/>
        <rFont val="Calibri"/>
        <family val="2"/>
        <scheme val="minor"/>
      </rPr>
      <t>ABS 5246.0</t>
    </r>
    <r>
      <rPr>
        <sz val="11"/>
        <color theme="1"/>
        <rFont val="Calibri"/>
        <family val="2"/>
        <scheme val="minor"/>
      </rPr>
      <t xml:space="preserve"> - Information Paper
- </t>
    </r>
    <r>
      <rPr>
        <b/>
        <sz val="11"/>
        <color theme="1"/>
        <rFont val="Calibri"/>
        <family val="2"/>
        <scheme val="minor"/>
      </rPr>
      <t>TPP09-7</t>
    </r>
    <r>
      <rPr>
        <sz val="11"/>
        <color theme="1"/>
        <rFont val="Calibri"/>
        <family val="2"/>
        <scheme val="minor"/>
      </rPr>
      <t xml:space="preserve"> - Guidelines for estimating employment supported by the actions, programs and policies of the NSW Government
- </t>
    </r>
    <r>
      <rPr>
        <b/>
        <sz val="11"/>
        <color theme="1"/>
        <rFont val="Calibri"/>
        <family val="2"/>
        <scheme val="minor"/>
      </rPr>
      <t>TRP09-3</t>
    </r>
    <r>
      <rPr>
        <sz val="11"/>
        <color theme="1"/>
        <rFont val="Calibri"/>
        <family val="2"/>
        <scheme val="minor"/>
      </rPr>
      <t xml:space="preserve"> - Employment support estimates - methodological framework</t>
    </r>
  </si>
  <si>
    <r>
      <t xml:space="preserve">Out-of-scope multipliers 
</t>
    </r>
    <r>
      <rPr>
        <sz val="11"/>
        <color theme="1"/>
        <rFont val="Calibri"/>
        <family val="2"/>
        <scheme val="minor"/>
      </rPr>
      <t xml:space="preserve">As per </t>
    </r>
    <r>
      <rPr>
        <b/>
        <sz val="11"/>
        <color theme="1"/>
        <rFont val="Calibri"/>
        <family val="2"/>
        <scheme val="minor"/>
      </rPr>
      <t>TRP09-03 (Page 6, 28)</t>
    </r>
    <r>
      <rPr>
        <sz val="11"/>
        <color theme="1"/>
        <rFont val="Calibri"/>
        <family val="2"/>
        <scheme val="minor"/>
      </rPr>
      <t>, the consumption multiplier is excluded as these effects are unobservable.</t>
    </r>
  </si>
  <si>
    <t>Limitations in interpretation and reporting</t>
  </si>
  <si>
    <t>TPP09-7 (refer to Section 2 for full details)</t>
  </si>
  <si>
    <t>ABS 5209</t>
  </si>
  <si>
    <t>Contextual note</t>
  </si>
  <si>
    <t>https://www.abs.gov.au/AusStats/ABS@.nsf/Previousproducts/5209.0.55.001Main%20Features4Final%20release%202006-07%20tables?opendocument&amp;tabname=Summary&amp;prodno=5209.0.55.001&amp;issue=Final%20release%202006-07%20tables&amp;num=&amp;view=</t>
  </si>
  <si>
    <t>- The approach taken to derive estimates will not have taken into consideration resource constraints or made allowance for the funding of expenditure.</t>
  </si>
  <si>
    <r>
      <t xml:space="preserve">Inherent shortcomings and limitations of multipliers for economic impact analysis include:
- </t>
    </r>
    <r>
      <rPr>
        <b/>
        <sz val="11"/>
        <color theme="1"/>
        <rFont val="Calibri"/>
        <family val="2"/>
        <scheme val="minor"/>
      </rPr>
      <t>Lack of supply-side constraints:</t>
    </r>
    <r>
      <rPr>
        <sz val="11"/>
        <color theme="1"/>
        <rFont val="Calibri"/>
        <family val="2"/>
        <scheme val="minor"/>
      </rPr>
      <t xml:space="preserve"> The most significant limitation of economic impact analysis using multipliers is the implicit assumption that the economy has no supply–side constraints. That is, it is assumed that extra output can be produced in one area without taking resources away from other activities, thus overstating economic impacts. The actual impact is likely to be dependent on the extent to which the economy is operating at or near capacity.
- </t>
    </r>
    <r>
      <rPr>
        <b/>
        <sz val="11"/>
        <color theme="1"/>
        <rFont val="Calibri"/>
        <family val="2"/>
        <scheme val="minor"/>
      </rPr>
      <t>Fixed prices:</t>
    </r>
    <r>
      <rPr>
        <sz val="11"/>
        <color theme="1"/>
        <rFont val="Calibri"/>
        <family val="2"/>
        <scheme val="minor"/>
      </rPr>
      <t xml:space="preserve"> Constraints on the availability of inputs, such as skilled labour, require prices to act as a rationing device. In assessments using multipliers, where factors of production are assumed to be limitless, this rationing response is assumed not to occur. Prices are assumed to be unaffected by policy and any crowding out effects are not captured.
- </t>
    </r>
    <r>
      <rPr>
        <b/>
        <sz val="11"/>
        <color theme="1"/>
        <rFont val="Calibri"/>
        <family val="2"/>
        <scheme val="minor"/>
      </rPr>
      <t>Fixed ratios for intermediate inputs and production:</t>
    </r>
    <r>
      <rPr>
        <sz val="11"/>
        <color theme="1"/>
        <rFont val="Calibri"/>
        <family val="2"/>
        <scheme val="minor"/>
      </rPr>
      <t xml:space="preserve"> Economic impact analysis using multipliers implicitly assumes that there is a fixed input structure in each industry and fixed ratios for production. As such, impact analysis using multipliers can be seen to describe average effects, not marginal effects. For example, increased demand for a product is assumed to imply an equal increase in production for that product. In reality, however, it may be more efficient to increase imports or divert some exports to local consumption rather than increasing local production by the full amount.
- </t>
    </r>
    <r>
      <rPr>
        <b/>
        <sz val="11"/>
        <color theme="1"/>
        <rFont val="Calibri"/>
        <family val="2"/>
        <scheme val="minor"/>
      </rPr>
      <t>No allowance for purchasers’ marginal responses to change:</t>
    </r>
    <r>
      <rPr>
        <sz val="11"/>
        <color theme="1"/>
        <rFont val="Calibri"/>
        <family val="2"/>
        <scheme val="minor"/>
      </rPr>
      <t xml:space="preserve"> Economic impact analysis using multipliers assumes that households consume goods and services in exact proportions to their initial budget shares. For example, the household budget share of some goods might increase as household income increases. This equally applies to industrial consumption of intermediate inputs and factors of production.
- </t>
    </r>
    <r>
      <rPr>
        <b/>
        <sz val="11"/>
        <color theme="1"/>
        <rFont val="Calibri"/>
        <family val="2"/>
        <scheme val="minor"/>
      </rPr>
      <t>Absence of budget constraints:</t>
    </r>
    <r>
      <rPr>
        <sz val="11"/>
        <color theme="1"/>
        <rFont val="Calibri"/>
        <family val="2"/>
        <scheme val="minor"/>
      </rPr>
      <t xml:space="preserve"> Assessments of economic impacts using multipliers that consider consumption induced effects (type two multipliers) implicitly assume that household and government consumption is not subject to budget constraints.
- </t>
    </r>
    <r>
      <rPr>
        <b/>
        <sz val="11"/>
        <color theme="1"/>
        <rFont val="Calibri"/>
        <family val="2"/>
        <scheme val="minor"/>
      </rPr>
      <t>Not applicable for small regions:</t>
    </r>
    <r>
      <rPr>
        <sz val="11"/>
        <color theme="1"/>
        <rFont val="Calibri"/>
        <family val="2"/>
        <scheme val="minor"/>
      </rPr>
      <t xml:space="preserve"> Multipliers that have been calculated from the national I–O table are not appropriate for use in economic impact analysis of projects in small regions. For small regions multipliers tend to be smaller than national multipliers since their inter–industry linkages are normally relatively shallow. Inter–industry linkages tend to be shallow in small regions since they usually don’t have the capacity to produce the wide range of goods used for inputs and consumption, instead importing a large proportion of these goods from other regions.</t>
    </r>
  </si>
  <si>
    <t>As per ABS 5209, the most significant limitation of IO analysis is the implicit assumption that the economy has no supply-side constraints. That is, extra output is produced in one area without taking resources away from other activities, thus overstating economic impacts.
These are offset to some degree by excluding consumption effects.</t>
  </si>
  <si>
    <t>- Most estimates are contingent on a range of assumptions and subject to data limitations.</t>
  </si>
  <si>
    <t>Guidance on presenting the results</t>
  </si>
  <si>
    <t>Employment estimates should be described as “jobs supported by / associated with” government spending. Terms such as “created / caused / induced by” should be avoided.</t>
  </si>
  <si>
    <t>Estimates provided by a third party should always be attributed to that party, and described in the same terms as those used by the party.</t>
  </si>
  <si>
    <t>Direct or flow-on jobs will not necessarily occur in the immediate vicinity of the project – they may be located in head office of the supplier or in a factory in another region or State that supplies the project.</t>
  </si>
  <si>
    <t>In general, direct employment by the NSW Government, including in the administration of programs, should not be included in estimates for employment supported.</t>
  </si>
  <si>
    <t>For I-O Multiplier based estimates:</t>
  </si>
  <si>
    <t>I-O multiplier based estimates relate to annual full-time equivalent (FTE) jobs. They should not be presented as permanent jobs.</t>
  </si>
  <si>
    <t>Some industries have significant part-time employment. I-O multiplier based estimates of direct employment (i.e. that from the initial effect multiplier) are for full time equivalents. This estimate could be converted into a total employment estimate if there is relevant data available.</t>
  </si>
  <si>
    <t>Part time and temporary employment estimates may be converted into full time annual equivalents using the method outlined in TPP09-07 Section 2.2.</t>
  </si>
  <si>
    <t>I-O multiplier based employment estimates derived from turnover relate to full time equivalent jobs that will continue as long as the project continues to operate at the scale proposed.</t>
  </si>
  <si>
    <t>The economy wide production induced employment effects can happen anywhere in AUS. Therefore multiplier based estimates for employment supported should not be reported as being / occurring in a project’s region.</t>
  </si>
  <si>
    <t>I-O employment estimates relate to average industry impacts rather than marginal impacts. I-O modelling provides no information on the possible timing of impacts.</t>
  </si>
  <si>
    <t>I-O employment estimates are not precise and should therefore be appropriately rounded.</t>
  </si>
  <si>
    <t>Wherever practical, estimates derived from I-O employment multipliers should be presented as such, including clarifying whether flow on impacts have been included.</t>
  </si>
  <si>
    <t>Estimates for employment supported should not be presented as if it is an additional benefit to the project’s gross output or impact on AUS net output (Gross Domestic Product) as this would amount to double counting.</t>
  </si>
  <si>
    <t>Care should be taken to avoid the double counting of employment supported by Government actions. This requires active co-ordination with other relevant agencies.</t>
  </si>
  <si>
    <t>User Inputs</t>
  </si>
  <si>
    <t>Key</t>
  </si>
  <si>
    <t>Cells for input</t>
  </si>
  <si>
    <t>Do not edit</t>
  </si>
  <si>
    <t>Step 1:</t>
  </si>
  <si>
    <t>Specify the name of the investment proposal.</t>
  </si>
  <si>
    <t>Name</t>
  </si>
  <si>
    <t>Step 2:</t>
  </si>
  <si>
    <t>Which industries are most likely to be impacted by the investment proposal?</t>
  </si>
  <si>
    <t>No.</t>
  </si>
  <si>
    <t>Industry</t>
  </si>
  <si>
    <t>Heavy and Civil Engineering Construction</t>
  </si>
  <si>
    <t>Poultry and Other Livestock</t>
  </si>
  <si>
    <t>Step 3:</t>
  </si>
  <si>
    <t>Over how many years will the investment be incurred?</t>
  </si>
  <si>
    <t>Please allocate the total Government funding / investment expenditure ($m) at each respective year.</t>
  </si>
  <si>
    <t>Notes:</t>
  </si>
  <si>
    <t>- Year 1 refers to the first instance of expenditure incurred.</t>
  </si>
  <si>
    <t>- Assume that 100% of total Government funding / investment expenditure into a specific industry is directly equated to the increase in industry output.</t>
  </si>
  <si>
    <r>
      <t xml:space="preserve">Year 1
</t>
    </r>
    <r>
      <rPr>
        <i/>
        <sz val="11"/>
        <color theme="0"/>
        <rFont val="Calibri"/>
        <family val="2"/>
        <scheme val="minor"/>
      </rPr>
      <t>($m)</t>
    </r>
  </si>
  <si>
    <r>
      <t xml:space="preserve">Year 2
</t>
    </r>
    <r>
      <rPr>
        <i/>
        <sz val="11"/>
        <color theme="0"/>
        <rFont val="Calibri"/>
        <family val="2"/>
        <scheme val="minor"/>
      </rPr>
      <t>($m)</t>
    </r>
  </si>
  <si>
    <r>
      <t xml:space="preserve">Year 3
</t>
    </r>
    <r>
      <rPr>
        <i/>
        <sz val="11"/>
        <color theme="0"/>
        <rFont val="Calibri"/>
        <family val="2"/>
        <scheme val="minor"/>
      </rPr>
      <t>($m)</t>
    </r>
  </si>
  <si>
    <r>
      <t xml:space="preserve">Year 4
</t>
    </r>
    <r>
      <rPr>
        <i/>
        <sz val="11"/>
        <color theme="0"/>
        <rFont val="Calibri"/>
        <family val="2"/>
        <scheme val="minor"/>
      </rPr>
      <t>($m)</t>
    </r>
  </si>
  <si>
    <r>
      <t xml:space="preserve">Year 5
</t>
    </r>
    <r>
      <rPr>
        <i/>
        <sz val="11"/>
        <color theme="0"/>
        <rFont val="Calibri"/>
        <family val="2"/>
        <scheme val="minor"/>
      </rPr>
      <t>($m)</t>
    </r>
  </si>
  <si>
    <r>
      <t xml:space="preserve">Year 6
</t>
    </r>
    <r>
      <rPr>
        <i/>
        <sz val="11"/>
        <color theme="0"/>
        <rFont val="Calibri"/>
        <family val="2"/>
        <scheme val="minor"/>
      </rPr>
      <t>($m)</t>
    </r>
  </si>
  <si>
    <r>
      <t xml:space="preserve">Year 7
</t>
    </r>
    <r>
      <rPr>
        <i/>
        <sz val="11"/>
        <color theme="0"/>
        <rFont val="Calibri"/>
        <family val="2"/>
        <scheme val="minor"/>
      </rPr>
      <t>($m)</t>
    </r>
  </si>
  <si>
    <r>
      <t xml:space="preserve">Year 8
</t>
    </r>
    <r>
      <rPr>
        <i/>
        <sz val="11"/>
        <color theme="0"/>
        <rFont val="Calibri"/>
        <family val="2"/>
        <scheme val="minor"/>
      </rPr>
      <t>($m)</t>
    </r>
  </si>
  <si>
    <r>
      <t xml:space="preserve">Year 9
</t>
    </r>
    <r>
      <rPr>
        <i/>
        <sz val="11"/>
        <color theme="0"/>
        <rFont val="Calibri"/>
        <family val="2"/>
        <scheme val="minor"/>
      </rPr>
      <t>($m)</t>
    </r>
  </si>
  <si>
    <r>
      <t xml:space="preserve">Year 10
</t>
    </r>
    <r>
      <rPr>
        <i/>
        <sz val="11"/>
        <color theme="0"/>
        <rFont val="Calibri"/>
        <family val="2"/>
        <scheme val="minor"/>
      </rPr>
      <t>($m)</t>
    </r>
  </si>
  <si>
    <t>Model Outputs</t>
  </si>
  <si>
    <t>Initial Effect Multiplier</t>
  </si>
  <si>
    <r>
      <t xml:space="preserve">Production-induced Effect
</t>
    </r>
    <r>
      <rPr>
        <i/>
        <sz val="11"/>
        <color theme="0"/>
        <rFont val="Calibri"/>
        <family val="2"/>
        <scheme val="minor"/>
      </rPr>
      <t>(First-round + Industrial Support)</t>
    </r>
  </si>
  <si>
    <r>
      <t xml:space="preserve">Year 1
</t>
    </r>
    <r>
      <rPr>
        <i/>
        <sz val="11"/>
        <color theme="0"/>
        <rFont val="Calibri"/>
        <family val="2"/>
        <scheme val="minor"/>
      </rPr>
      <t>(FTE)</t>
    </r>
  </si>
  <si>
    <r>
      <t xml:space="preserve">Year 2
</t>
    </r>
    <r>
      <rPr>
        <i/>
        <sz val="11"/>
        <color theme="0"/>
        <rFont val="Calibri"/>
        <family val="2"/>
        <scheme val="minor"/>
      </rPr>
      <t>(FTE)</t>
    </r>
  </si>
  <si>
    <r>
      <t xml:space="preserve">Year 3
</t>
    </r>
    <r>
      <rPr>
        <i/>
        <sz val="11"/>
        <color theme="0"/>
        <rFont val="Calibri"/>
        <family val="2"/>
        <scheme val="minor"/>
      </rPr>
      <t>(FTE)</t>
    </r>
  </si>
  <si>
    <r>
      <t xml:space="preserve">Year 4
</t>
    </r>
    <r>
      <rPr>
        <i/>
        <sz val="11"/>
        <color theme="0"/>
        <rFont val="Calibri"/>
        <family val="2"/>
        <scheme val="minor"/>
      </rPr>
      <t>(FTE)</t>
    </r>
  </si>
  <si>
    <r>
      <t xml:space="preserve">Year 5
</t>
    </r>
    <r>
      <rPr>
        <i/>
        <sz val="11"/>
        <color theme="0"/>
        <rFont val="Calibri"/>
        <family val="2"/>
        <scheme val="minor"/>
      </rPr>
      <t>(FTE)</t>
    </r>
  </si>
  <si>
    <r>
      <t xml:space="preserve">Year 6
</t>
    </r>
    <r>
      <rPr>
        <i/>
        <sz val="11"/>
        <color theme="0"/>
        <rFont val="Calibri"/>
        <family val="2"/>
        <scheme val="minor"/>
      </rPr>
      <t>(FTE)</t>
    </r>
  </si>
  <si>
    <r>
      <t xml:space="preserve">Year 7
</t>
    </r>
    <r>
      <rPr>
        <i/>
        <sz val="11"/>
        <color theme="0"/>
        <rFont val="Calibri"/>
        <family val="2"/>
        <scheme val="minor"/>
      </rPr>
      <t>(FTE)</t>
    </r>
  </si>
  <si>
    <r>
      <t xml:space="preserve">Year 8
</t>
    </r>
    <r>
      <rPr>
        <i/>
        <sz val="11"/>
        <color theme="0"/>
        <rFont val="Calibri"/>
        <family val="2"/>
        <scheme val="minor"/>
      </rPr>
      <t>(FTE)</t>
    </r>
  </si>
  <si>
    <r>
      <t xml:space="preserve">Year 9
</t>
    </r>
    <r>
      <rPr>
        <i/>
        <sz val="11"/>
        <color theme="0"/>
        <rFont val="Calibri"/>
        <family val="2"/>
        <scheme val="minor"/>
      </rPr>
      <t>(FTE)</t>
    </r>
  </si>
  <si>
    <r>
      <t xml:space="preserve">Year 10
</t>
    </r>
    <r>
      <rPr>
        <i/>
        <sz val="11"/>
        <color theme="0"/>
        <rFont val="Calibri"/>
        <family val="2"/>
        <scheme val="minor"/>
      </rPr>
      <t>(FTE)</t>
    </r>
  </si>
  <si>
    <r>
      <t xml:space="preserve">TOTAL - Impacted years
</t>
    </r>
    <r>
      <rPr>
        <i/>
        <sz val="11"/>
        <color theme="0"/>
        <rFont val="Calibri"/>
        <family val="2"/>
        <scheme val="minor"/>
      </rPr>
      <t>(no.)</t>
    </r>
  </si>
  <si>
    <r>
      <t xml:space="preserve">AVERAGE - Employment supported
</t>
    </r>
    <r>
      <rPr>
        <i/>
        <sz val="11"/>
        <color theme="0"/>
        <rFont val="Calibri"/>
        <family val="2"/>
        <scheme val="minor"/>
      </rPr>
      <t>(no. per year)</t>
    </r>
  </si>
  <si>
    <t>TOTAL</t>
  </si>
  <si>
    <t>Automated Rounding Convention for Reporting (Total / Average)</t>
  </si>
  <si>
    <t>Range</t>
  </si>
  <si>
    <t>Rounding</t>
  </si>
  <si>
    <t>Average</t>
  </si>
  <si>
    <t>10,001+</t>
  </si>
  <si>
    <t>Nearest 1,000</t>
  </si>
  <si>
    <t>1,001-10,000</t>
  </si>
  <si>
    <t>Nearest 100</t>
  </si>
  <si>
    <t>101-1,000</t>
  </si>
  <si>
    <t>Nearest 50</t>
  </si>
  <si>
    <t>1-100</t>
  </si>
  <si>
    <t>Nearest 10</t>
  </si>
  <si>
    <t>*Average may not correspond with the precise total due to rounding.</t>
  </si>
  <si>
    <t>Interpretation and Reporting</t>
  </si>
  <si>
    <t xml:space="preserve"> </t>
  </si>
  <si>
    <r>
      <t xml:space="preserve">- Avoid language such as </t>
    </r>
    <r>
      <rPr>
        <b/>
        <sz val="11"/>
        <color rgb="FFFF0000"/>
        <rFont val="Calibri"/>
        <family val="2"/>
        <scheme val="minor"/>
      </rPr>
      <t>"job created / added / induced"</t>
    </r>
    <r>
      <rPr>
        <sz val="11"/>
        <color theme="1"/>
        <rFont val="Calibri"/>
        <family val="2"/>
        <scheme val="minor"/>
      </rPr>
      <t xml:space="preserve">, but use </t>
    </r>
    <r>
      <rPr>
        <b/>
        <sz val="11"/>
        <color rgb="FF00B050"/>
        <rFont val="Calibri"/>
        <family val="2"/>
        <scheme val="minor"/>
      </rPr>
      <t>"jobs supported / associated with"</t>
    </r>
    <r>
      <rPr>
        <sz val="11"/>
        <color theme="1"/>
        <rFont val="Calibri"/>
        <family val="2"/>
        <scheme val="minor"/>
      </rPr>
      <t>.</t>
    </r>
  </si>
  <si>
    <t>- I-O multiplier-based estimates relate to annual full-time equivalent (FTE) jobs.</t>
  </si>
  <si>
    <t>- I-O estimation approaches do not provide any information on the timing of impacts.</t>
  </si>
  <si>
    <t>- Direct or indirect (flow-on) employment supported may not be directly observed.</t>
  </si>
  <si>
    <t>- Multiplier-based estimates for employment supported should not be reported specifically as occurring in a project’s region. Direct or flow-on employment will not necessarily occur in the immediate vicinity of the project.</t>
  </si>
  <si>
    <t>Industry Descriptions</t>
  </si>
  <si>
    <t>This sheet documents the descriptions of all ANZSIC industries.</t>
  </si>
  <si>
    <t>Source</t>
  </si>
  <si>
    <t>ABS 1292.0 (2006)</t>
  </si>
  <si>
    <t>https://www.abs.gov.au/AUSSTATS/abs@.nsf/DetailsPage/1292.02006%20(Revision%202.0)?OpenDocument</t>
  </si>
  <si>
    <t>Input-Output Industry Group (IOIG)</t>
  </si>
  <si>
    <t>Industry (ANZSIC)</t>
  </si>
  <si>
    <t>Description</t>
  </si>
  <si>
    <t>Sheep, Grains, Beef and Dairy Cattle</t>
  </si>
  <si>
    <t>Agriculture, Forestry and Fishing</t>
  </si>
  <si>
    <t>The Agriculture, Forestry and Fishing Division includes units mainly engaged in growing crops, raising animals, growing and harvesting timber, and harvesting fish and other animals from farms or their natural habitats. The division makes a distinction between two basic activities: production and support services to production. Included as production activities are horticulture, livestock production, aquaculture, forestry and logging, and fishing, hunting and trapping.
The term 'agriculture' is used broadly to refer to both the growing and cultivation of horticultural and other crops (excluding forestry), and the controlled breeding, raising or farming of animals (excluding aquaculture).
Aquacultural activities include the controlled breeding, raising or farming of fish, molluscs and crustaceans.
Forestry and logging activities include growing, maintaining and harvesting forests, as well as gathering forest products.
Fishing, hunting and trapping includes gathering or catching marine life such as fish or shellfish, or other animals, from their uncontrolled natural environments in water or on land.
Also included in the division are units engaged in providing support services to the units engaged in production activities.</t>
  </si>
  <si>
    <t>Other Agriculture</t>
  </si>
  <si>
    <t>Aquaculture</t>
  </si>
  <si>
    <t>Forestry and Logging</t>
  </si>
  <si>
    <t>Fishing, hunting and trapping</t>
  </si>
  <si>
    <t>Agriculture, Forestry and Fishing Support Services</t>
  </si>
  <si>
    <t>Coal mining</t>
  </si>
  <si>
    <t>Mining</t>
  </si>
  <si>
    <t>The Mining Division includes units that mainly extract naturally occurring mineral solids, such as coal and ores; liquid minerals, such as crude petroleum; and gases, such as natural gas. The term mining is used in the broad sense to include underground or open cut mining; dredging; quarrying; well operations or evaporation pans; recovery from ore dumps or tailings as well as beneficiation activities (i.e. preparing, including crushing, screening, washing and flotation) and other preparation work customarily performed at the mine site, or as a part of mining activity.
The Mining Division distinguishes two basic activities: mine operation and mining support activities.
Mine operation includes units operating mines, quarries, or oil and gas wells on their own account, or for others on a contract or fee basis, as well as mining sites under development.
Mining support activities include units that perform mining services on a contract or fee basis, and exploration (except geophysical surveying).
Units in the Mining Division are grouped and classified according to the natural resource mined or to be mined. Industries include units that extract natural resources, and/or those that beneficiate the mineral mined. Beneficiation is the process whereby the extracted material is reduced to particles that can be separated into mineral and waste, the former suitable for further processing or direct use. The operations that take place in beneficiation are primarily mechanical, such as grinding, washing, magnetic separation, and centrifugal separation. In contrast, manufacturing operations primarily use chemical and electro-chemical processes, such as electrolysis and distillation.</t>
  </si>
  <si>
    <t>Oil and gas extraction</t>
  </si>
  <si>
    <t>Iron Ore Mining</t>
  </si>
  <si>
    <t>Non Ferrous Metal Ore Mining</t>
  </si>
  <si>
    <t>Non Metallic Mineral Mining</t>
  </si>
  <si>
    <t>Exploration and Mining Support Services</t>
  </si>
  <si>
    <t>Meat and Meat product Manufacturing</t>
  </si>
  <si>
    <t>Manufacturing</t>
  </si>
  <si>
    <t>The Manufacturing Division includes units mainly engaged in the physical or chemical transformation of materials, substances or components into new products (except agriculture and construction). The materials, substances or components transformed by units in this division are raw materials that are products of agriculture, forestry, fishing and mining, or products of other manufacturing units.
Units in the Manufacturing Division are often described as plants, factories or mills and characteristically use power-driven machines and other materials-handling equipment. However, units that transform materials, substances or components into new products by hand, or in the unit's home, are also included. Activities undertaken by units incidental to their manufacturing activity, such as selling directly to the consumer products manufactured on the same premises from which they are sold, such as bakeries and custom tailors, are also included in the division. If, in addition to self-produced products, other products that are not manufactured by the same unit are also sold, the rules for the treatment of mixed activities have to be applied and units classified according to their predominant activity.
Assembly of the component parts of manufactured products, either self-produced or purchased from other units, is considered manufacturing. For example, assembly of self-manufactured prefabricated components at a construction site is considered manufacturing, as the assembly is incidental to the manufacturing activity. Conversely, when undertaken as a primary activity, the on-site assembly of components manufactured by others is considered to be construction.
The boundaries between the Manufacturing Division and other divisions in ANZSIC can sometimes be unclear. The units in the Manufacturing Division are engaged in the transformation of materials into new products. Their output is a new product. However, the definition of what constitutes a 'new product' can be somewhat subjective. As clarification, the following activities are examples of manufacturing activities included in the Manufacturing Division in ANZSIC 2006:
􀂄 Milk bottling and pasteurising;
􀂄 Both processing and canning or bottling;
􀂄 Fresh fish packaging (including oyster shucking, fish filleting);
􀂄 Printing and related support activities;
􀂄 Ready-mixed concrete production;
􀂄 Leather tanning and dressing;
􀂄 Grinding of lenses to prescription;
􀂄 Wood preserving and treatment;
􀂄 Electroplating, plating, metal heat treating, and polishing;
􀂄 Fabricating signs and advertising displays;
􀂄 Tyre retreading;
􀂄 Ship, boat, railway rolling stock and aircraft repair and maintenance; and
􀂄 Substantial alteration, renovation or reconstruction of goods such as transport equipment.
There are some other activities that are often considered 'manufacturing', but for ANZSIC, these are classified in another division. These activities include:
􀂄 Logging and production of crops or livestock (included in the Agriculture, Forestry
and Fishing Division);
􀂄 Construction of structures and fabricating operations performed at the site of
construction by contractors (included in the Construction Division);
􀂄 Publishing and the combined activity of publishing and printing (included in the
Information Media and Communications Division); and
􀂄 Beneficiation (included in the Mining Division).
The subdivisions in the Manufacturing Division generally reflect distinct production processes related to material inputs, production equipment and employee skills.</t>
  </si>
  <si>
    <t>Processed Seafood Manufacturing</t>
  </si>
  <si>
    <t>Dairy Product Manufacturing</t>
  </si>
  <si>
    <t>Fruit and Vegetable Product Manufacturing</t>
  </si>
  <si>
    <t>Oils and Fats Manufacturing</t>
  </si>
  <si>
    <t>Grain Mill and Cereal Product Manufacturing</t>
  </si>
  <si>
    <t>Bakery Product Manufacturing</t>
  </si>
  <si>
    <t>Sugar and Confectionery Manufacturing</t>
  </si>
  <si>
    <t>Other Food Product Manufacturing</t>
  </si>
  <si>
    <t>Soft Drinks, Cordials and Syrup Manufacturing</t>
  </si>
  <si>
    <t>Beer Manufacturing</t>
  </si>
  <si>
    <t>Wine, Spirits and Tobacco</t>
  </si>
  <si>
    <t>Textile Manufacturing</t>
  </si>
  <si>
    <t>Tanned Leather, Dressed Fur and Leather Product Manufacturing</t>
  </si>
  <si>
    <t>Textile Product Manufacturing</t>
  </si>
  <si>
    <t>Knitted Product Manufacturing</t>
  </si>
  <si>
    <t>Clothing Manufacturing</t>
  </si>
  <si>
    <t>Footwear Manufacturing</t>
  </si>
  <si>
    <t>Sawmill Product Manufacturing</t>
  </si>
  <si>
    <t>Other Wood Product Manufacturing</t>
  </si>
  <si>
    <t>Pulp, Paper and Paperboard Manufacturing</t>
  </si>
  <si>
    <t>Paper Stationery and Other Converted Paper Product Manufacturing</t>
  </si>
  <si>
    <t>Printing (including the reproduction of recorded media)</t>
  </si>
  <si>
    <t>Petroleum and Coal Product Manufacturing</t>
  </si>
  <si>
    <t>Human Pharmaceutical and Medicinal Product Manufacturing</t>
  </si>
  <si>
    <t>Veterinary Pharmaceutical and Medicinal Product Manufacturing</t>
  </si>
  <si>
    <t>Basic Chemical Manufacturing</t>
  </si>
  <si>
    <t>Cleaning Compounds and Toiletry Preparation Manufacturing</t>
  </si>
  <si>
    <t>Polymer Product Manufacturing</t>
  </si>
  <si>
    <t>Natural Rubber Product Manufacturing</t>
  </si>
  <si>
    <t>Glass and Glass Product Manufacturing</t>
  </si>
  <si>
    <t>Ceramic Product Manufacturing</t>
  </si>
  <si>
    <t>Cement, Lime and Ready-Mixed Concrete Manufacturing</t>
  </si>
  <si>
    <t>Plaster and Concrete Product Manufacturing</t>
  </si>
  <si>
    <t>Other Non-Metallic Mineral Product Manufacturing</t>
  </si>
  <si>
    <t>Iron and Steel Manufacturing</t>
  </si>
  <si>
    <t>Basic Non-Ferrous Metal Manufacturing</t>
  </si>
  <si>
    <t>Forged Iron and Steel Product Manufacturing</t>
  </si>
  <si>
    <t>Structural Metal Product Manufacturing</t>
  </si>
  <si>
    <t>Metal Containers and Other Sheet Metal Product manufacturing</t>
  </si>
  <si>
    <t>Other Fabricated Metal Product manufacturing</t>
  </si>
  <si>
    <t>Motor Vehicles and Parts; Other Transport Equipment manufacturing</t>
  </si>
  <si>
    <t>Ships and Boat Manufacturing</t>
  </si>
  <si>
    <t>Railway Rolling Stock Manufacturing</t>
  </si>
  <si>
    <t>Aircraft Manufacturing</t>
  </si>
  <si>
    <t>Professional, Scientific, Computer and Electronic Equipment Manufacturing</t>
  </si>
  <si>
    <t>Electrical Equipment Manufacturing</t>
  </si>
  <si>
    <t>Domestic Appliance Manufacturing</t>
  </si>
  <si>
    <t>Specialised and other Machinery and Equipment Manufacturing</t>
  </si>
  <si>
    <t>Furniture Manufacturing</t>
  </si>
  <si>
    <t>Other Manufactured Products</t>
  </si>
  <si>
    <t>Electricity Generation</t>
  </si>
  <si>
    <t>Electricity, Gas, Water and Waste Services</t>
  </si>
  <si>
    <t>The Electricity, Gas, Water and Waste Services Division comprises units engaged in the provision of electricity; gas through mains systems; water; drainage; and sewage services. This division also includes units mainly engaged in the collection, treatment and disposal of waste materials; remediation of contaminated materials (including land); and materials recovery activities.
Electricity supply activities include the generation, transmission and distribution of electricity and the on-selling of electricity via power distribution systems operated by others.
Gas supply includes the distribution of gas, such as natural gas or liquefied petroleum gas, through mains systems.
Water supply includes the storage, treatment and distribution of water; drainage services include the operation of drainage systems; and sewage services include the collection, treatment and disposal of waste through sewer systems and sewage treatment facilities.</t>
  </si>
  <si>
    <t>Electricity Transmission, Distribution, On Selling and Electricity Market Operation</t>
  </si>
  <si>
    <t>Gas Supply</t>
  </si>
  <si>
    <t>Water Supply, Sewerage and Drainage Services</t>
  </si>
  <si>
    <t>Waste Collection, Treatment and Disposal Services</t>
  </si>
  <si>
    <t>Residential Building Construction</t>
  </si>
  <si>
    <t>Construction</t>
  </si>
  <si>
    <t>The Construction Division includes units mainly engaged in the construction of buildings and other structures, additions, alterations, reconstruction, installation, and maintenance and repairs of buildings and other structures.
Units engaged in demolition or wrecking of buildings and other structures, and clearing of building sites are included in Division E Construction. It also includes units engaged in blasting, test drilling, landfill, levelling, earthmoving, excavating, land drainage and other land preparation.</t>
  </si>
  <si>
    <t>Non-Residential Building Construction</t>
  </si>
  <si>
    <t>Construction Services</t>
  </si>
  <si>
    <t>Wholesale Trade</t>
  </si>
  <si>
    <t>The Wholesale Trade Division includes units mainly engaged in the purchase and onselling, the commission-based buying, and the commission-based selling of goods, without significant transformation, to businesses. Units are classified to the Wholesale Trade Division in the first instance if they buy goods and then onsell them (including on a commission basis) to businesses.
Wholesalers' premises are usually a warehouse or office with little or no display of their goods, large storage facilities, and are not generally located or designed to attract a high proportion of walk-in customers. Wholesaling is often characterised by high value and/or bulk volume transactions, and customers are generally reached through trade-specific contacts.
The Wholesale Trade Division distinguishes two types of wholesalers:
􀂄 merchant wholesalers who take title to the goods they sell, including import/export merchants; and
􀂄 units whose main activity is the commission-based buying and/or the commission-based selling of goods, acting as wholesale agents or brokers, or business to business electronic markets, both of whom arrange the sale of goods on behalf of others for a commission or fee without taking title to the goods.
A unit which sells to both businesses and the general public will be classified to the Wholesale Trade Division if it operates from premises such as warehouses or offices with little or no display of goods, has large storage facilities, and is not generally located or designed to attract a high proportion of walk-in customers.
For units that have goods manufactured for them on commission and then sell those goods, the following treatment guidelines are to be followed:
􀂄 units that own the material inputs and own the final outputs, but have the production done by others will be included in the Manufacturing Division;
􀂄 units that do not own the material inputs but own the final outputs and have the production done by others will not be included in the Manufacturing Division (these may be included in Wholesale Trade or other divisions); and
􀂄 units that do not own the material inputs, do not own the final outputs but undertake the production for others will be included in the Manufacturing Division.
As a result, units that have goods manufactured for them on commission will be included in the Wholesale Trade Division where they do not own the material inputs to the manufacturing process, but take title to the outputs and sell them in the manner prescribed above for typical wholesaling units.</t>
  </si>
  <si>
    <t>Retail Trade</t>
  </si>
  <si>
    <t>The Retail Trade Division includes units mainly engaged in the purchase and onselling, the commission-based buying, and the commission-based selling of goods, without significant transformation, to the general public. The Retail Trade Division also includes units that purchase and onsell goods to the general public using non-traditional means, including the internet. Units are classified to the Retail Trade Division in the first instance if they buy goods and then onsell them (including on a commission basis) to the general public.
Retail units generally operate from premises located and designed to attract a high volume of walk-in customers, have an extensive display of goods, and/or use mass media advertising designed to attract customers. The display and advertising of goods may be physical or electronic.
Physical display and advertising includes shops, printed catalogues, billboards and print advertisements. Electronic display and advertising includes catalogues, internet websites, television and radio advertisements and infomercials. While non-store retailers, by definition, do not posses the physical characteristics of traditional retail units with a physical shop-front location, these units share the requisite function of the purchasing and onselling of goods to the general public, and are therefore included in this division.
A unit which sells to both businesses and the general public will be classified to the Retail Trade Division if it operates from shop-front premises, arranges and displays stock to attract a high proportion of walk-in customers and utilises mass media advertising to attract customers.</t>
  </si>
  <si>
    <t>Accommodation</t>
  </si>
  <si>
    <t>Accommodation and Food Services</t>
  </si>
  <si>
    <t>The Accommodation and Food Services Division includes units mainly engaged in providing short-term accommodation for visitors. Also included are units mainly engaged in providing food and beverage services, such as the preparation and serving of meals and the serving of alcoholic beverages for consumption by customers, both on and off-site.</t>
  </si>
  <si>
    <t>Food and Beverage Services</t>
  </si>
  <si>
    <t>Road Transport</t>
  </si>
  <si>
    <t>Transport, Postal and Warehousing</t>
  </si>
  <si>
    <t>The Transport, Postal and Warehousing Division includes units mainly engaged in providing transportation of passengers and freight by road, rail, water or air. Other transportation activities such as postal services, pipeline transport and scenic and sightseeing transport are included in this division.
Units mainly engaged in providing goods warehousing and storage activities are also included.
The division also includes units mainly engaged in providing support services for the transportation of passengers and freight. These activities include stevedoring services, harbour services, navigation services, airport operations and customs agency services.</t>
  </si>
  <si>
    <t>Rail Transport</t>
  </si>
  <si>
    <t>Water, Pipeline and Other Transport</t>
  </si>
  <si>
    <t>Air and Space Transport</t>
  </si>
  <si>
    <t>Postal and Courier Pick-up and Delivery Service</t>
  </si>
  <si>
    <t>Transport Support services and storage</t>
  </si>
  <si>
    <t>Publishing (except Internet and Music Publishing)</t>
  </si>
  <si>
    <t>Information Media and Telecommunications</t>
  </si>
  <si>
    <t>The Information Media and Telecommunications Division includes units mainly engaged in:
􀂄 creating, enhancing and storing information products in media that allows for their dissemination;
􀂄 transmitting information products using analogue and digital signals (via electronic, wireless, optical and other means); and
􀂄 providing transmission services and/or operating the infrastructure to enable the transmission and storage of information and information products.
Information products are defined as those which are not necessarily tangible, and, unlike traditional goods, are not associated with a particular form. The value of the information products is embedded in their content rather than in the format in which they are distributed. For example, a movie can be screened at a cinema, telecast on television or copied to video for sale or rental. The division includes some activities that primarily create, enhance and disseminate information products, subject to copyright.
It is the intangible nature of the information products which determines their unique dissemination process, which may include via a broadcast, electronic means, or physical form. They do not usually require direct contact between the supplier/producer and the consumer, which distinguishes them from distribution activities included in the Wholesale Trade and Retail Trade Divisions.
Excluded from the division are units mainly engaged in:
􀂄 the mass storage or duplication of information products such as printing newspapers, CDs, DVDs, etc. (Manufacturing Division);
􀂄 purchasing and on-selling information products in their tangible form (Wholesale Trade and Retail Trade Divisions);
􀂄 providing specialised computer services such as programming and systems design services, graphic design services and advertising services, as well as gathering, tabulating and presenting marketing and opinion data (Professional, Scientific and Technical Services Division);
􀂄 providing a range of creative artistic activities such as the creation of an artistic original (e.g. a painting), or the provision of a live musical performance by a group or artist (Arts and Recreation Services Division); and
􀂄 units undertaking a range of activities such as directing, acting, writing and performing (Arts and Recreation Services Division).</t>
  </si>
  <si>
    <t>Motion Picture and Sound Recording</t>
  </si>
  <si>
    <t>Broadcasting (except Internet)</t>
  </si>
  <si>
    <t>Internet Service Providers, Internet Publishing and Broadcasting, Websearch Portals and Data Processing</t>
  </si>
  <si>
    <t>Telecommunication Services</t>
  </si>
  <si>
    <t>Library and Other Information Services</t>
  </si>
  <si>
    <t>Finance</t>
  </si>
  <si>
    <t>Financial and Insurance Services</t>
  </si>
  <si>
    <t>The Financial and Insurance Services Division includes units mainly engaged in financial transactions involving the creation, liquidation, or change in ownership of financial assets, and/or in facilitating financial transactions.
The range of activities include raising funds by taking deposits and/or issuing securities and, in the process, incurring liabilities; units investing their own funds in a range of financial assets; pooling risk by underwriting insurance and annuities; separately constituted funds engaged in the provision of retirement incomes; and specialised services facilitating or supporting financial intermediation, insurance and employee benefit programs.
Also included in this division are central banking, monetary control and the regulation of financial activities.</t>
  </si>
  <si>
    <t>Insurance and Superannuation Funds</t>
  </si>
  <si>
    <t>Auxiliary Finance and Insurance Services</t>
  </si>
  <si>
    <t>Rental and Hiring Services (except Real Estate)</t>
  </si>
  <si>
    <t>Rental, Hiring and Real Estate Services</t>
  </si>
  <si>
    <t>The Rental, Hiring and Real Estate Services Division includes units mainly engaged in renting, hiring, or otherwise allowing the use of tangible or intangible assets (except copyrights), and units providing related services.
The assets may be tangible, as in the case of real estate and equipment, or intangible, as in the case with patents and trademarks.
The division also includes units engaged in providing real estate services such as selling, renting and/or buying real estate for others, managing real estate for others and appraising real estate.</t>
  </si>
  <si>
    <t>Non-Residential Property Operators and Real Estate Services</t>
  </si>
  <si>
    <t>Professional, Scientific and Technical Services</t>
  </si>
  <si>
    <t>The Professional, Scientific and Technical Services Division includes units mainly engaged in providing professional, scientific and technical services. Units engaged in providing these services apply common processes where labour inputs are integral to the production or service delivery. Units in this division specialise and sell their expertise. In most cases, equipment and materials are not major inputs. The activities undertaken generally require a high level of expertise and training and formal (usually tertiary level) qualifications.
These services include scientific research, architecture, engineering, computer systems design, law, accountancy, advertising, market research, management and other consultancy, veterinary science and professional photography.
Excluded are units mainly engaged in providing health care and social assistance services, which are included in Division Q Health Care and Social Assistance.</t>
  </si>
  <si>
    <t>Computer Systems Design and Related Services</t>
  </si>
  <si>
    <t>Employment, Travel Agency and Other Administrative Services</t>
  </si>
  <si>
    <t>Administrative and Support Services</t>
  </si>
  <si>
    <t>The Administrative and Support Services Division includes units mainly engaged in performing routine support activities for the day-to-day operations of other businesses or organisations.
Units providing administrative support services are mainly engaged in activities such as office administration; hiring and placing personnel for others; preparing documents; taking orders for clients by telephone; providing credit reporting or collecting services; and arranging travel and travel tours.
Units providing other types of support services are mainly engaged in activities such as building and other cleaning services; pest control services; gardening services; and packaging products for others.
The activities undertaken by units in this division are often integral parts of the activities of units found in all sectors of the economy. Recent trends have moved more towards the outsourcing of such non-core activities. The units classified in this division specialise in one or more of these activities and can, therefore, provide services to a variety of clients.</t>
  </si>
  <si>
    <t>Building Cleaning, Pest Control and Other Support Services</t>
  </si>
  <si>
    <t>Public Administration and Regulatory Services</t>
  </si>
  <si>
    <t>Public Administration and Safety</t>
  </si>
  <si>
    <t>The Public Administration and Safety Division includes units mainly engaged in Central, State or Local Government legislative, executive and judicial activities; in providing physical, social, economic and general public safety and security services; and in enforcing regulations. Also included are units of military defence, government representation and international government organisations.
Central, State or Local Government legislative, executive and judicial activities include the setting of policy; the oversight of government programs; collecting revenue to fund government programs; creating statute laws and by-laws; creating case law through the judicial processes of civil, criminal and other courts; and distributing public funds.
The provision of physical, social, economic and general public safety and security services, and enforcing regulations, includes units that provide police services; investigation and security services; fire protection and other emergency services; correctional and detention services; regulatory services; border control; and other public order and safety services.
Also included are units of military defence, government representation and international government organisations.
Government ownership is not a criterion for classification to this industry division. Government units producing 'private sector like' goods and services are classified to the same industry as private sector units engaged in similar activities. Private sector units engaged in public administration or military defence are classified to the Public Administration and Safety Division. Units that engage in a combination of public administration and service delivery activities are to be classified to this division.</t>
  </si>
  <si>
    <t>Defence</t>
  </si>
  <si>
    <t>Public Order and Safety</t>
  </si>
  <si>
    <t>Primary and Secondary Education Services (incl Pre-Schools and Special Schools)</t>
  </si>
  <si>
    <t>Education and Training</t>
  </si>
  <si>
    <t>The Education and Training Division includes units mainly engaged in the provision and support of education and training, except those engaged in the training of animals e.g. dog obedience training, horse training.
Education may be provided in a range of settings, such as educational institutions, the workplace, or the home. Generally, instruction is delivered through face-to-face interaction between teachers/instructors and students, although other means and mediums of delivery, such as by correspondence, radio, television or the internet, may be used.
Education and training is delivered by teachers or instructors who explain, tell or demonstrate a wide variety of subjects. The commonality of processes involved, such as the labour inputs of teachers and instructors, and their subject matter knowledge and teaching expertise, uniquely distinguishes this industry from other industries.
Education support services include a range of support services which assist in the provision of education, such as curriculum setting and examination marking.</t>
  </si>
  <si>
    <t>Technical, Vocational and Tertiary Education Services (incl undergraduate and postgraduate)</t>
  </si>
  <si>
    <t>Arts, Sports, Adult and Other Education Services (incl community education)</t>
  </si>
  <si>
    <t>Health Care Services</t>
  </si>
  <si>
    <t>Health Care and Social Assistance</t>
  </si>
  <si>
    <t>The Health Care and Social Assistance Division includes units mainly engaged in providing human health care and social assistance. Units engaged in providing these services apply common processes, where the labour inputs of practitioners with the requisite expertise and qualifications are integral to production or service delivery.</t>
  </si>
  <si>
    <t>Residential Care and Social Assistance Services</t>
  </si>
  <si>
    <t>Heritage, Creative and Performing Arts</t>
  </si>
  <si>
    <t>Arts and Recreation Services</t>
  </si>
  <si>
    <t>The Arts and Recreation Services Division includes units mainly engaged in the preservation and exhibition of objects and sites of historical, cultural or educational interest; the production of original artistic works and/or participation in live performances, events, or exhibits intended for public viewing; and the operation of facilities or the provision of services that enable patrons to participate in sporting or recreational activities, or to pursue amusement interests.
This division excludes units that are involved in the production, or production and distribution of motion pictures, videos, television programs or television and video commercials. These units are included in the Information Media and Telecommunications Division.</t>
  </si>
  <si>
    <t>Sports and Recreation</t>
  </si>
  <si>
    <t>Gambling</t>
  </si>
  <si>
    <t>Automotive Repair and Maintenance</t>
  </si>
  <si>
    <t>Other Services</t>
  </si>
  <si>
    <t>The Other Services Division includes a broad range of personal services; religious, civic, professional and other interest group services; selected repair and maintenance activities; and private households employing staff. Units in this division are mainly engaged in providing a range of personal care services, such as hair, beauty and diet and weight management services; providing death care services; promoting or administering religious events or activities; or promoting and defending the interests of their members.
Also included are units mainly engaged in repairing and/or maintaining equipment and machinery (except ships, boats, aircraft, or railway rolling stock) or other items (except buildings); as well as units of private households that engage in employing workers on or about the premises in activities primarily concerned with the operation of households.
The Other Services Division excludes units mainly engaged in providing buildings or dwellings repair and maintenance services (included in the Construction or Administrative and Support Services Divisions as appropriate), and units mainly engaged in providing repair and maintenance services of books, ships, boats, aircraft or railway rolling stock (included in the Manufacturing Division).</t>
  </si>
  <si>
    <t>Other Repair and Maintenance</t>
  </si>
  <si>
    <t>Personal Services</t>
  </si>
  <si>
    <t>Ownership of Dwellings</t>
  </si>
  <si>
    <t>N/A</t>
  </si>
  <si>
    <t>ANZSIC Mapping</t>
  </si>
  <si>
    <t>This sheet documents the full mapping list of all industries to respective industry groups (based on ABS 1292.0).</t>
  </si>
  <si>
    <t>ANZSIC</t>
  </si>
  <si>
    <t>Mapping</t>
  </si>
  <si>
    <t>No. (ANZDIV)</t>
  </si>
  <si>
    <t>Industry (IOIG)</t>
  </si>
  <si>
    <t>No. (IOIG)</t>
  </si>
  <si>
    <t>1203 / 1204</t>
  </si>
  <si>
    <t>AUS Multipliers</t>
  </si>
  <si>
    <t>(1)</t>
  </si>
  <si>
    <t>(2)</t>
  </si>
  <si>
    <t>(3)</t>
  </si>
  <si>
    <t>(4) = (2)+(3)</t>
  </si>
  <si>
    <t>(5) = (1)+(2)+(3)</t>
  </si>
  <si>
    <t>(6)</t>
  </si>
  <si>
    <t>(7) = (5) + (6)</t>
  </si>
  <si>
    <t>IOIG</t>
  </si>
  <si>
    <t>First-round Effect Multiplier</t>
  </si>
  <si>
    <t>Industrial Support Effect</t>
  </si>
  <si>
    <t>Production-induced Effect</t>
  </si>
  <si>
    <t>Simple Employment Multiplier</t>
  </si>
  <si>
    <t>Consumption Multiplier</t>
  </si>
  <si>
    <t>Total Employment Multiplier</t>
  </si>
  <si>
    <t xml:space="preserve"> -   </t>
  </si>
  <si>
    <r>
      <rPr>
        <b/>
        <i/>
        <sz val="9"/>
        <color theme="1"/>
        <rFont val="Calibri"/>
        <family val="2"/>
        <scheme val="minor"/>
      </rPr>
      <t>Note:</t>
    </r>
    <r>
      <rPr>
        <i/>
        <sz val="9"/>
        <color theme="1"/>
        <rFont val="Calibri"/>
        <family val="2"/>
        <scheme val="minor"/>
      </rPr>
      <t xml:space="preserve"> Numbers may not add to totals due to rounding.</t>
    </r>
  </si>
  <si>
    <r>
      <rPr>
        <b/>
        <i/>
        <sz val="9"/>
        <color theme="1"/>
        <rFont val="Calibri"/>
        <family val="2"/>
        <scheme val="minor"/>
      </rPr>
      <t>Source:</t>
    </r>
    <r>
      <rPr>
        <i/>
        <sz val="9"/>
        <color theme="1"/>
        <rFont val="Calibri"/>
        <family val="2"/>
        <scheme val="minor"/>
      </rPr>
      <t xml:space="preserve"> NSW Treasury analysis based on ABS 5209.0, 5246.0, TPP09-7 and TRP09-3.</t>
    </r>
  </si>
  <si>
    <t xml:space="preserve">            Australian Bureau of Statistics</t>
  </si>
  <si>
    <t>5215.0.55.001 Australian National Accounts: Input-Output Tables (Product Details) - 2016-17</t>
  </si>
  <si>
    <t>Released at 11.30am (Canberra time) 15 November 2019</t>
  </si>
  <si>
    <t xml:space="preserve">Table 2. IOIG(2015) to ANZSIC06 CONCORDANCE </t>
  </si>
  <si>
    <t>IOIG Descriptor</t>
  </si>
  <si>
    <t>ANZSIC Code</t>
  </si>
  <si>
    <t>ANZSIC Descriptor</t>
  </si>
  <si>
    <t>Sheep Farming (Specialised)</t>
  </si>
  <si>
    <t>Beef Cattle Farming (Specialised)</t>
  </si>
  <si>
    <t>Beef Cattle Feedlots (Specialised)</t>
  </si>
  <si>
    <t>Sheep-Beef Cattle Farming</t>
  </si>
  <si>
    <t>Grain-Sheep or Grain-Beef Cattle Farming</t>
  </si>
  <si>
    <t>Rice Growing</t>
  </si>
  <si>
    <t>Other Grain Growing</t>
  </si>
  <si>
    <t>Dairy Cattle Farming</t>
  </si>
  <si>
    <t>Poultry Farming (Meat)</t>
  </si>
  <si>
    <t>Poultry Farming (Eggs)</t>
  </si>
  <si>
    <t>Deer Farming</t>
  </si>
  <si>
    <t>Horse Farming</t>
  </si>
  <si>
    <t>Pig Farming</t>
  </si>
  <si>
    <t>Beekeeping</t>
  </si>
  <si>
    <t>Other Livestock Farming n.e.c.</t>
  </si>
  <si>
    <t>Nursery Production (Under Cover)</t>
  </si>
  <si>
    <t>Nursery Production (Outdoors)</t>
  </si>
  <si>
    <t>Turf Growing</t>
  </si>
  <si>
    <t>Floriculture Production (Under Cover)</t>
  </si>
  <si>
    <t>Floriculture Production (Outdoors)</t>
  </si>
  <si>
    <t>Mushroom Growing</t>
  </si>
  <si>
    <t>Vegetable Growing (Under Cover)</t>
  </si>
  <si>
    <t>Vegetable Growing (Outdoors)</t>
  </si>
  <si>
    <t>Grape Growing</t>
  </si>
  <si>
    <t>Kiwifruit Growing</t>
  </si>
  <si>
    <t>Berry Fruit Growing</t>
  </si>
  <si>
    <t>Apple and Pear Growing</t>
  </si>
  <si>
    <t>Stone Fruit Growing</t>
  </si>
  <si>
    <t>Citrus Fruit Growing</t>
  </si>
  <si>
    <t>Olive Growing</t>
  </si>
  <si>
    <t>Other Fruit and Tree Nut Growing</t>
  </si>
  <si>
    <t>Sugar Cane Growing</t>
  </si>
  <si>
    <t>Cotton Growing</t>
  </si>
  <si>
    <t>Other Crop Growing n.e.c.</t>
  </si>
  <si>
    <t>Offshore Longline and Rack Aquaculture</t>
  </si>
  <si>
    <t>Offshore Caged Aquaculture</t>
  </si>
  <si>
    <t>Onshore Aquaculture</t>
  </si>
  <si>
    <t>Forestry</t>
  </si>
  <si>
    <t>Logging</t>
  </si>
  <si>
    <t>Rock Lobster and Crab Potting</t>
  </si>
  <si>
    <t>Prawn Fishing</t>
  </si>
  <si>
    <t>Line Fishing</t>
  </si>
  <si>
    <t>Fish Trawling, Seining and Netting</t>
  </si>
  <si>
    <t>Other Fishing</t>
  </si>
  <si>
    <t>Hunting and Trapping</t>
  </si>
  <si>
    <t>Forestry Support Services</t>
  </si>
  <si>
    <t>Cotton Ginning</t>
  </si>
  <si>
    <t>Shearing Services</t>
  </si>
  <si>
    <t>Other Agriculture and Fishing Support Services</t>
  </si>
  <si>
    <t>Coal Mining</t>
  </si>
  <si>
    <t>Oil and Gas Extraction</t>
  </si>
  <si>
    <t>Bauxite Mining</t>
  </si>
  <si>
    <t>Copper Ore Mining</t>
  </si>
  <si>
    <t>Gold Ore Mining</t>
  </si>
  <si>
    <t>Mineral Sand Mining</t>
  </si>
  <si>
    <t>Nickel Ore Mining</t>
  </si>
  <si>
    <t>Silver-Lead-Zinc Ore Mining</t>
  </si>
  <si>
    <t>Other Metal Ore Mining</t>
  </si>
  <si>
    <t>Gravel and Sand Quarrying</t>
  </si>
  <si>
    <t>Other Construction Material Mining</t>
  </si>
  <si>
    <t>Other Non-Metallic Mineral Mining and Quarrying</t>
  </si>
  <si>
    <t>Petroleum Exploration</t>
  </si>
  <si>
    <t>Mineral Exploration</t>
  </si>
  <si>
    <t>Other Mining Support Services</t>
  </si>
  <si>
    <t>Meat Processing</t>
  </si>
  <si>
    <t>Poultry Processing</t>
  </si>
  <si>
    <t>Cured Meat and Smallgoods Manufacturing</t>
  </si>
  <si>
    <t>Seafood Processing</t>
  </si>
  <si>
    <t>Milk and Cream Processing</t>
  </si>
  <si>
    <t>Ice Cream Manufacturing</t>
  </si>
  <si>
    <t>Cheese and Other Dairy Product Manufacturing</t>
  </si>
  <si>
    <t>Fruit and Vegetable Processing</t>
  </si>
  <si>
    <t>Oil and Fat Manufacturing</t>
  </si>
  <si>
    <t>Grain Mill Product Manufacturing</t>
  </si>
  <si>
    <t>Cereal, Pasta and Baking Mix Manufacturing</t>
  </si>
  <si>
    <t>Bread Manufacturing (Factory based)</t>
  </si>
  <si>
    <t>Cake and Pastry Manufacturing (Factory based)</t>
  </si>
  <si>
    <t>Biscuit Manufacturing (Factory based)</t>
  </si>
  <si>
    <t>Bakery Product Manufacturing (Non-factory based)</t>
  </si>
  <si>
    <t>Sugar Manufacturing</t>
  </si>
  <si>
    <t>Confectionery Manufacturing</t>
  </si>
  <si>
    <t>Potato, Corn and Other Crisp Manufacturing</t>
  </si>
  <si>
    <t>Prepared Animal and Bird Feed Manufacturing</t>
  </si>
  <si>
    <t>Other Food Product Manufacturing n.e.c.</t>
  </si>
  <si>
    <t>Soft Drink, Cordial and Syrup Manufacturing</t>
  </si>
  <si>
    <t>Wine, Spirits and Other Alcoholic Beverage Manufacturing</t>
  </si>
  <si>
    <t>Spirit Manufacturing</t>
  </si>
  <si>
    <t>Wine and Other Alcoholic Beverage Manufacturing</t>
  </si>
  <si>
    <t>Cigarette and Tobacco Product Manufacturing</t>
  </si>
  <si>
    <t>Wool Scouring</t>
  </si>
  <si>
    <t>Natural Textile Manufacturing</t>
  </si>
  <si>
    <t>Synthetic Textile Manufacturing</t>
  </si>
  <si>
    <t>Leather Tanning, Fur Dressing and Leather Product Manufacturing</t>
  </si>
  <si>
    <t>Textile Floor Covering Manufacturing</t>
  </si>
  <si>
    <t>Rope, Cordage and Twine Manufacturing</t>
  </si>
  <si>
    <t>Cut and Sewn Textile Product Manufacturing</t>
  </si>
  <si>
    <t>Textile Finishing and Other Textile Product Manufacturing</t>
  </si>
  <si>
    <t>Log Sawmilling</t>
  </si>
  <si>
    <t>Wood Chipping</t>
  </si>
  <si>
    <t>Timber Resawing and Dressing</t>
  </si>
  <si>
    <t>Prefabricated Wooden Building Manufacturing</t>
  </si>
  <si>
    <t>Wooden Structural Fitting and Component Manufacturing</t>
  </si>
  <si>
    <t>Veneer and Plywood Manufacturing</t>
  </si>
  <si>
    <t>Reconstituted Wood Product Manufacturing</t>
  </si>
  <si>
    <t>Other Wood Product Manufacturing n.e.c.</t>
  </si>
  <si>
    <t>Corrugated Paperboard and Paperboard Container Manufacturing</t>
  </si>
  <si>
    <t>Paper Bag Manufacturing</t>
  </si>
  <si>
    <t>Paper Stationery Manufacturing</t>
  </si>
  <si>
    <t>Sanitary Paper Product Manufacturing</t>
  </si>
  <si>
    <t>Other Converted Paper Product Manufacturing</t>
  </si>
  <si>
    <t>Printing</t>
  </si>
  <si>
    <t>Printing Support Services</t>
  </si>
  <si>
    <t>Reproduction of Recorded Media</t>
  </si>
  <si>
    <t>Petroleum Refining and Petroleum Fuel Manufacturing</t>
  </si>
  <si>
    <t>Other Petroleum and Coal Product Manufacturing</t>
  </si>
  <si>
    <t>Industrial Gas Manufacturing</t>
  </si>
  <si>
    <t>Basic Organic Chemical Manufacturing</t>
  </si>
  <si>
    <t>Basic Inorganic Chemical Manufacturing</t>
  </si>
  <si>
    <t>Synthetic Resin and Synthetic Rubber Manufacturing</t>
  </si>
  <si>
    <t>Other Basic Polymer Manufacturing</t>
  </si>
  <si>
    <t>Fertiliser Manufacturing</t>
  </si>
  <si>
    <t>Pesticide Manufacturing</t>
  </si>
  <si>
    <t>Photographic Chemical Product Manufacturing</t>
  </si>
  <si>
    <t>Explosive Manufacturing</t>
  </si>
  <si>
    <t>Other Basic Chemical Product Manufacturing n.e.c.</t>
  </si>
  <si>
    <t>Cleaning Compound Manufacturing</t>
  </si>
  <si>
    <t>Cosmetic and Toiletry Preparation Manufacturing</t>
  </si>
  <si>
    <t>Polymer Film and Sheet Packaging Material Manufacturing</t>
  </si>
  <si>
    <t>Rigid and Semi-Rigid Polymer Product Manufacturing</t>
  </si>
  <si>
    <t>Polymer Foam Product Manufacturing</t>
  </si>
  <si>
    <t>Tyre Manufacturing</t>
  </si>
  <si>
    <t>Adhesive Manufacturing</t>
  </si>
  <si>
    <t>Paint and Coatings Manufacturing</t>
  </si>
  <si>
    <t>Other Polymer Product Manufacturing</t>
  </si>
  <si>
    <t>Clay Brick Manufacturing</t>
  </si>
  <si>
    <t>Other Ceramic Product Manufacturing</t>
  </si>
  <si>
    <t>Cement and Lime Manufacturing</t>
  </si>
  <si>
    <t>Ready-Mixed Concrete Manufacturing</t>
  </si>
  <si>
    <t>Plaster Product Manufacturing</t>
  </si>
  <si>
    <t>Concrete Product Manufacturing</t>
  </si>
  <si>
    <t>Iron Smelting and Steel Manufacturing</t>
  </si>
  <si>
    <t>Iron and Steel Casting</t>
  </si>
  <si>
    <t>Steel Pipe and Tube Manufacturing</t>
  </si>
  <si>
    <t>Alumina Production</t>
  </si>
  <si>
    <t>Aluminium Smelting</t>
  </si>
  <si>
    <t>Copper, Silver, Lead and Zinc Smelting and Refining</t>
  </si>
  <si>
    <t>Other Basic Non-Ferrous Metal Manufacturing</t>
  </si>
  <si>
    <t>Non-Ferrous Metal Casting</t>
  </si>
  <si>
    <t>Aluminium Rolling, Drawing, Extruding</t>
  </si>
  <si>
    <t>Other Basic Non-Ferrous Metal Product Manufacturing</t>
  </si>
  <si>
    <t>Iron and Steel Forging</t>
  </si>
  <si>
    <t>Structural Steel Fabricating</t>
  </si>
  <si>
    <t>Prefabricated Metal Building Manufacturing</t>
  </si>
  <si>
    <t>Architectural Aluminium Product Manufacturing</t>
  </si>
  <si>
    <t>Metal Roof and Guttering Manufacturing (except Aluminium)</t>
  </si>
  <si>
    <t>Other Structural Metal Product Manufacturing</t>
  </si>
  <si>
    <t>Boiler, Tank and Other Heavy Gauge Metal Container Manufacturing</t>
  </si>
  <si>
    <t>Other Metal Container Manufacturing</t>
  </si>
  <si>
    <t>Sheet Metal Product Manufacturing (except Metal Structural and Container</t>
  </si>
  <si>
    <t>Spring and Wire Product Manufacturing</t>
  </si>
  <si>
    <t>Nut, Bolt, Screw and Rivet Manufacturing</t>
  </si>
  <si>
    <t>Metal Coating and Finishing</t>
  </si>
  <si>
    <t>Other Fabricated Metal Product Manufacturing n.e.c.</t>
  </si>
  <si>
    <t>Motor Vehicle Manufacturing</t>
  </si>
  <si>
    <t>Motor Vehicle Body and Trailer Manufacturing</t>
  </si>
  <si>
    <t>Automotive Electrical Component Manufacturing</t>
  </si>
  <si>
    <t>Other Motor Vehicle Parts Manufacturing</t>
  </si>
  <si>
    <t>Other Transport Equipment Manufacturing n.e.c.</t>
  </si>
  <si>
    <t>Shipbuilding and Repair Services</t>
  </si>
  <si>
    <t>Boatbuilding and Repair Services</t>
  </si>
  <si>
    <t>Railway Rolling Stock Manufacturing and Repair Services</t>
  </si>
  <si>
    <t>Aircraft Manufacturing and Repair Services</t>
  </si>
  <si>
    <t>Photographic, Optical and Ophthalmic Equipment Manufacturing</t>
  </si>
  <si>
    <t>Medical and Surgical Equipment Manufacturing</t>
  </si>
  <si>
    <t>Other Professional and Scientific Equipment Manufacturing</t>
  </si>
  <si>
    <t>Computer and Electronic Office Equipment Manufacturing</t>
  </si>
  <si>
    <t>Communication Equipment Manufacturing</t>
  </si>
  <si>
    <t>Other Electronic Equipment Manufacturing</t>
  </si>
  <si>
    <t>Electric Cable and Wire Manufacturing</t>
  </si>
  <si>
    <t>Electric Lighting Equipment Manufacturing</t>
  </si>
  <si>
    <t>Other Electrical Equipment Manufacturing</t>
  </si>
  <si>
    <t>Whiteware Appliance Manufacturing</t>
  </si>
  <si>
    <t>Other Domestic Appliance Manufacturing</t>
  </si>
  <si>
    <t>Pump and Compressor Manufacturing</t>
  </si>
  <si>
    <t>Fixed Space Heating, Cooling and Ventilation Equipment Manufacturing</t>
  </si>
  <si>
    <t>Agricultural Machinery and Equipment Manufacturing</t>
  </si>
  <si>
    <t>Mining and Construction Machinery Manufacturing</t>
  </si>
  <si>
    <t>Machine Tool and Parts Manufacturing</t>
  </si>
  <si>
    <t>Other Specialised Machinery and Equipment Manufacturing</t>
  </si>
  <si>
    <t>Lifting and Material Handling Equipment Manufacturing</t>
  </si>
  <si>
    <t>Other Machinery and Equipment Manufacturing n.e.c.</t>
  </si>
  <si>
    <t>Wooden Furniture and Upholstered Seat Manufacturing</t>
  </si>
  <si>
    <t>Metal Furniture Manufacturing</t>
  </si>
  <si>
    <t>Mattress Manufacturing</t>
  </si>
  <si>
    <t>Other Furniture Manufacturing</t>
  </si>
  <si>
    <t>Jewellery and Silverware Manufacturing</t>
  </si>
  <si>
    <t>Toy, Sporting and Recreational Product Manufacturing</t>
  </si>
  <si>
    <t>Other Manufacturing n.e.c.</t>
  </si>
  <si>
    <t>Fossil Fuel Electricity Generation</t>
  </si>
  <si>
    <t>Hydro-Electricity Generation</t>
  </si>
  <si>
    <t>Other Electricity Generation</t>
  </si>
  <si>
    <t>Electricity Transmission</t>
  </si>
  <si>
    <t>Electricity Distribution</t>
  </si>
  <si>
    <t>On Selling Electricity and Electricity Market Operation</t>
  </si>
  <si>
    <t xml:space="preserve">Water Supply, Sewerage and Drainage Services </t>
  </si>
  <si>
    <t>Water Supply</t>
  </si>
  <si>
    <t>Sewerage and Drainage Services</t>
  </si>
  <si>
    <t>Solid Waste Collection Services</t>
  </si>
  <si>
    <t>Other Waste Collection Services</t>
  </si>
  <si>
    <t>Waste Treatment and Disposal Services</t>
  </si>
  <si>
    <t>Waste Remediation and Materials Recovery Services</t>
  </si>
  <si>
    <t>House Construction</t>
  </si>
  <si>
    <t>Other Residential Building Construction</t>
  </si>
  <si>
    <t>Road and Bridge Construction</t>
  </si>
  <si>
    <t>Other Heavy and Civil Engineering Construction</t>
  </si>
  <si>
    <t>Land Development and Subdivision</t>
  </si>
  <si>
    <t>Site Preparation Services</t>
  </si>
  <si>
    <t>Concreting Services</t>
  </si>
  <si>
    <t>Bricklaying Services</t>
  </si>
  <si>
    <t>Roofing Services</t>
  </si>
  <si>
    <t>Structural Steel Erection Services</t>
  </si>
  <si>
    <t>Plumbing Services</t>
  </si>
  <si>
    <t>Electrical Services</t>
  </si>
  <si>
    <t>Air Conditioning and Heating Services</t>
  </si>
  <si>
    <t>Fire and Security Alarm Installation Services</t>
  </si>
  <si>
    <t>Other Building Installation Services</t>
  </si>
  <si>
    <t>Plastering and Ceiling Services</t>
  </si>
  <si>
    <t>Carpentry Services</t>
  </si>
  <si>
    <t>Tiling and Carpeting Services</t>
  </si>
  <si>
    <t>Painting and Decorating Services</t>
  </si>
  <si>
    <t>Glazing Services</t>
  </si>
  <si>
    <t>Landscape Construction Services</t>
  </si>
  <si>
    <t>Hire of Construction Machinery with Operator</t>
  </si>
  <si>
    <t>Other Construction Services n.e.c.</t>
  </si>
  <si>
    <t>Wool Wholesaling</t>
  </si>
  <si>
    <t>Cereal Grain Wholesaling</t>
  </si>
  <si>
    <t>Other Agricultural Product Wholesaling</t>
  </si>
  <si>
    <t>Petroleum Product Wholesaling</t>
  </si>
  <si>
    <t>Metal and Mineral Wholesaling</t>
  </si>
  <si>
    <t>Industrial and Agricultural Chemical Product Wholesaling</t>
  </si>
  <si>
    <t>Timber Wholesaling</t>
  </si>
  <si>
    <t>Plumbing Goods Wholesaling</t>
  </si>
  <si>
    <t>Other Hardware Goods Wholesaling</t>
  </si>
  <si>
    <t>Agricultural and Construction Machinery Wholesaling</t>
  </si>
  <si>
    <t>Other Specialised Industrial Machinery and Equipment Wholesaling</t>
  </si>
  <si>
    <t>Professional and Scientific Goods Wholesaling</t>
  </si>
  <si>
    <t>Computer and Computer Peripheral Wholesaling</t>
  </si>
  <si>
    <t>Telecommunication Goods Wholesaling</t>
  </si>
  <si>
    <t>Other Electrical and Electronic Goods Wholesaling</t>
  </si>
  <si>
    <t>Other Machinery and Equipment Wholesaling n.e.c.</t>
  </si>
  <si>
    <t>Car Wholesaling</t>
  </si>
  <si>
    <t>Commercial Vehicle Wholesaling</t>
  </si>
  <si>
    <t>Trailer and Other Motor Vehicle Wholesaling</t>
  </si>
  <si>
    <t>Motor Vehicle New Parts Wholesaling</t>
  </si>
  <si>
    <t>Motor Vehicle Dismantling and Used Parts Wholesaling</t>
  </si>
  <si>
    <t>General Line Grocery Wholesaling</t>
  </si>
  <si>
    <t>Meat, Poultry and Smallgoods Wholesaling</t>
  </si>
  <si>
    <t>Dairy Produce Wholesaling</t>
  </si>
  <si>
    <t>Fish and Seafood Wholesaling</t>
  </si>
  <si>
    <t>Fruit and Vegetable Wholesaling</t>
  </si>
  <si>
    <t>Liquor and Tobacco Product Wholesaling</t>
  </si>
  <si>
    <t>Other Grocery Wholesaling</t>
  </si>
  <si>
    <t>Textile Product Wholesaling</t>
  </si>
  <si>
    <t>Clothing and Footwear Wholesaling</t>
  </si>
  <si>
    <t>Pharmaceutical and Toiletry Goods Wholesaling</t>
  </si>
  <si>
    <t>Furniture and Floor Covering Wholesaling</t>
  </si>
  <si>
    <t>Jewellery and Watch Wholesaling</t>
  </si>
  <si>
    <t>Kitchen and Diningware Wholesaling</t>
  </si>
  <si>
    <t>Toy and Sporting Goods Wholesaling</t>
  </si>
  <si>
    <t>Book and Magazine Wholesaling</t>
  </si>
  <si>
    <t>Paper Product Wholesaling</t>
  </si>
  <si>
    <t>Other Goods Wholesaling n.e.c.</t>
  </si>
  <si>
    <t>Commission-Based Wholesaling</t>
  </si>
  <si>
    <t>Car Retailing</t>
  </si>
  <si>
    <t>Motor Cycle Retailing</t>
  </si>
  <si>
    <t>Trailer and Other Motor Vehicle Retailing</t>
  </si>
  <si>
    <t>Motor Vehicle Parts Retailing</t>
  </si>
  <si>
    <t>Tyre Retailing</t>
  </si>
  <si>
    <t>Fuel Retailing</t>
  </si>
  <si>
    <t>Supermarket and Grocery Stores</t>
  </si>
  <si>
    <t>Fresh Meat, Fish and Poultry Retailing</t>
  </si>
  <si>
    <t>Fruit and Vegetable Retailing</t>
  </si>
  <si>
    <t>Liquor Retailing</t>
  </si>
  <si>
    <t>Other Specialised Food Retailing</t>
  </si>
  <si>
    <t>Furniture Retailing</t>
  </si>
  <si>
    <t>Floor Coverings Retailing</t>
  </si>
  <si>
    <t>Houseware Retailing</t>
  </si>
  <si>
    <t>Manchester and Other Textile Goods Retailing</t>
  </si>
  <si>
    <t>Electrical, Electronic and Gas Appliance Retailing</t>
  </si>
  <si>
    <t>Computer and Computer Peripheral Retailing</t>
  </si>
  <si>
    <t>Other Electrical and Electronic Goods Retailing</t>
  </si>
  <si>
    <t>Hardware and Building Supplies Retailing</t>
  </si>
  <si>
    <t>Garden Supplies Retailing</t>
  </si>
  <si>
    <t>Sport and Camping Equipment Retailing</t>
  </si>
  <si>
    <t>Entertainment Media Retailing</t>
  </si>
  <si>
    <t>Toy and Game Retailing</t>
  </si>
  <si>
    <t>Newspaper and Book Retailing</t>
  </si>
  <si>
    <t>Marine Equipment Retailing</t>
  </si>
  <si>
    <t>Clothing Retailing</t>
  </si>
  <si>
    <t>Footwear Retailing</t>
  </si>
  <si>
    <t>Watch and Jewellery Retailing</t>
  </si>
  <si>
    <t>Other Personal Accessory Retailing</t>
  </si>
  <si>
    <t>Department Stores</t>
  </si>
  <si>
    <t>Pharmaceutical, Cosmetic and Toiletry Goods Retailing</t>
  </si>
  <si>
    <t>Stationery Goods Retailing</t>
  </si>
  <si>
    <t>Antique and Used Goods Retailing</t>
  </si>
  <si>
    <t>Flower Retailing</t>
  </si>
  <si>
    <t>Other Store-Based Retailing n.e.c.</t>
  </si>
  <si>
    <t>Non-Store Retailing</t>
  </si>
  <si>
    <t>Retail Commission-Based Buying and/or Selling</t>
  </si>
  <si>
    <t>Cafes and Restaurants</t>
  </si>
  <si>
    <t>Takeaway Food Services</t>
  </si>
  <si>
    <t>Catering Services</t>
  </si>
  <si>
    <t>Pubs, Taverns and Bars</t>
  </si>
  <si>
    <t>Clubs (Hospitality)</t>
  </si>
  <si>
    <t>Road Freight Transport</t>
  </si>
  <si>
    <t>Interurban and Rural Bus Transport</t>
  </si>
  <si>
    <t>Urban Bus Transport (Including Tramway)</t>
  </si>
  <si>
    <t>Taxi and Other Road Transport</t>
  </si>
  <si>
    <t>Rail Freight Transport</t>
  </si>
  <si>
    <t>Rail Passenger Transport</t>
  </si>
  <si>
    <t>Water Freight Transport</t>
  </si>
  <si>
    <t>Water Passenger Transport</t>
  </si>
  <si>
    <t>Scenic and Sightseeing Transport</t>
  </si>
  <si>
    <t>Pipeline Transport</t>
  </si>
  <si>
    <t>Other Transport n.e.c.</t>
  </si>
  <si>
    <t>Postal Services</t>
  </si>
  <si>
    <t>Courier Pick-up and Delivery Services</t>
  </si>
  <si>
    <t>Stevedoring Services</t>
  </si>
  <si>
    <t>Port and Water Transport Terminal Operations</t>
  </si>
  <si>
    <t>Other Water Transport Support Services</t>
  </si>
  <si>
    <t>Airport Operations and Other Air Transport Support Services</t>
  </si>
  <si>
    <t>Customs Agency Services</t>
  </si>
  <si>
    <t>Freight Forwarding Services</t>
  </si>
  <si>
    <t>Other Transport Support Services n.e.c.</t>
  </si>
  <si>
    <t>Grain Storage Services</t>
  </si>
  <si>
    <t>Other Warehousing and Storage Services</t>
  </si>
  <si>
    <t>Newspaper Publishing</t>
  </si>
  <si>
    <t>Magazine and Other Periodical Publishing</t>
  </si>
  <si>
    <t>Book Publishing</t>
  </si>
  <si>
    <t>Directory and Mailing List Publishing</t>
  </si>
  <si>
    <t>Other Publishing (except Software, Music and Internet)</t>
  </si>
  <si>
    <t>Software Publishing</t>
  </si>
  <si>
    <t>Motion Picture and Video Production</t>
  </si>
  <si>
    <t>Motion Picture and Video Distribution</t>
  </si>
  <si>
    <t>Motion Picture Exhibition</t>
  </si>
  <si>
    <t>Post-production Services and Other Motion Picture and Video Activities</t>
  </si>
  <si>
    <t>Music Publishing</t>
  </si>
  <si>
    <t>Music and Other Sound Recording Activities</t>
  </si>
  <si>
    <t>Radio Broadcasting</t>
  </si>
  <si>
    <t>Free-to-Air Television Broadcasting</t>
  </si>
  <si>
    <t>Cable and Other Subscription Broadcasting</t>
  </si>
  <si>
    <t>Internet Publishing and Broadcasting</t>
  </si>
  <si>
    <t>Internet Service Providers and Web Search Portals</t>
  </si>
  <si>
    <t>Data Processing and Web Hosting Services</t>
  </si>
  <si>
    <t>Electronic Information Storage Services</t>
  </si>
  <si>
    <t>Wired Telecommunications Network Operation</t>
  </si>
  <si>
    <t>Other Telecommunications Network Operation</t>
  </si>
  <si>
    <t>Other Telecommunications Services</t>
  </si>
  <si>
    <t>Libraries and Archives</t>
  </si>
  <si>
    <t>Other Information Services</t>
  </si>
  <si>
    <t>Central Banking</t>
  </si>
  <si>
    <t>Banking</t>
  </si>
  <si>
    <t>Building Society Operation</t>
  </si>
  <si>
    <t>Credit Union Operation</t>
  </si>
  <si>
    <t>Other Depository Financial Intermediation</t>
  </si>
  <si>
    <t>Non-Depository Financing</t>
  </si>
  <si>
    <t>Financial Asset Investing</t>
  </si>
  <si>
    <t>Life Insurance</t>
  </si>
  <si>
    <t>Health Insurance</t>
  </si>
  <si>
    <t>General Insurance</t>
  </si>
  <si>
    <t>Superannuation Funds</t>
  </si>
  <si>
    <t>Financial Asset Broking Services</t>
  </si>
  <si>
    <t>Other Auxiliary Finance and Investment Services</t>
  </si>
  <si>
    <t>Auxiliary Insurance Services</t>
  </si>
  <si>
    <t>Passenger Car Rental and Hiring</t>
  </si>
  <si>
    <t>Other Motor Vehicle and Transport Equipment Rental and Hiring</t>
  </si>
  <si>
    <t>Farm Animal and Bloodstock Leasing</t>
  </si>
  <si>
    <t>Heavy Machinery and Scaffolding Rental and Hiring</t>
  </si>
  <si>
    <t>Video and Other Electronic Media Rental and Hiring</t>
  </si>
  <si>
    <t>Other Goods and Equipment Rental and Hiring n.e.c.</t>
  </si>
  <si>
    <t>Non-Financial Intangible Assets (Except Copyrights) Leasing</t>
  </si>
  <si>
    <t>Residential Property Operators</t>
  </si>
  <si>
    <t>Non-Residential Property Operators</t>
  </si>
  <si>
    <t>Real Estate Services</t>
  </si>
  <si>
    <t xml:space="preserve">Professional, Scientific and Technical Services </t>
  </si>
  <si>
    <t>Scientific Research Services</t>
  </si>
  <si>
    <t>Architectural Services</t>
  </si>
  <si>
    <t>Surveying and Mapping Services</t>
  </si>
  <si>
    <t>Engineering Design and Engineering Consulting Services</t>
  </si>
  <si>
    <t>Other Specialised Design Services</t>
  </si>
  <si>
    <t>Scientific Testing and Analysis Services</t>
  </si>
  <si>
    <t>Legal Services</t>
  </si>
  <si>
    <t>Accounting Services</t>
  </si>
  <si>
    <t>Advertising Services</t>
  </si>
  <si>
    <t>Market Research and Statistical Services</t>
  </si>
  <si>
    <t>Corporate Head Office Management Services</t>
  </si>
  <si>
    <t>Management Advice and Related Consulting Services</t>
  </si>
  <si>
    <t>Veterinary Services</t>
  </si>
  <si>
    <t>Professional Photographic Services</t>
  </si>
  <si>
    <t>Other Professional, Scientific and Technical Services n.e.c.</t>
  </si>
  <si>
    <t>Computer System Design and Related Services</t>
  </si>
  <si>
    <t>Employment Placement and Recruitment Services</t>
  </si>
  <si>
    <t>Labour Supply Services</t>
  </si>
  <si>
    <t>Travel Agency and Tour Arrangement Services</t>
  </si>
  <si>
    <t>Office Administrative Services</t>
  </si>
  <si>
    <t>Document Preparation Services</t>
  </si>
  <si>
    <t>Credit Reporting and Debt Collection Services</t>
  </si>
  <si>
    <t>Call Centre Operation</t>
  </si>
  <si>
    <t>Other Administrative Services n.e.c.</t>
  </si>
  <si>
    <t>Building and Other Industrial Cleaning Services</t>
  </si>
  <si>
    <t>Building Pest Control Services</t>
  </si>
  <si>
    <t>Gardening Services</t>
  </si>
  <si>
    <t>Packaging Services</t>
  </si>
  <si>
    <t>Central Government Administration</t>
  </si>
  <si>
    <t>State Government Administration</t>
  </si>
  <si>
    <t>Local Government Administration</t>
  </si>
  <si>
    <t>Justice</t>
  </si>
  <si>
    <t>Domestic Government Representation</t>
  </si>
  <si>
    <t>Foreign Government Representation</t>
  </si>
  <si>
    <t>Regulatory Services</t>
  </si>
  <si>
    <t>Police Services</t>
  </si>
  <si>
    <t>Investigation and Security Services</t>
  </si>
  <si>
    <t>Fire Protection and Other Emergency Services</t>
  </si>
  <si>
    <t>Correctional and Detention Services</t>
  </si>
  <si>
    <t>Other Public Order and Safety Services</t>
  </si>
  <si>
    <t>Preschool Education</t>
  </si>
  <si>
    <t>Primary Education</t>
  </si>
  <si>
    <t>Secondary Education</t>
  </si>
  <si>
    <t>Combined Primary and Secondary Education</t>
  </si>
  <si>
    <t>Special School Education</t>
  </si>
  <si>
    <t>Technical and Vocational Education and Training</t>
  </si>
  <si>
    <t>Higher Education</t>
  </si>
  <si>
    <t>Sports and Physical Recreation Instruction</t>
  </si>
  <si>
    <t>Arts Education</t>
  </si>
  <si>
    <t>Adult, Community and Other Education n.e.c.</t>
  </si>
  <si>
    <t>Educational Support Services</t>
  </si>
  <si>
    <t>Hospitals (Except Psychiatric Hospitals)</t>
  </si>
  <si>
    <t>Psychiatric Hospitals</t>
  </si>
  <si>
    <t>General Practice Medical Services</t>
  </si>
  <si>
    <t>Specialist Medical Services</t>
  </si>
  <si>
    <t>Pathology and Diagnostic Imaging Services</t>
  </si>
  <si>
    <t>Dental Services</t>
  </si>
  <si>
    <t>Optometry and Optical Dispensing</t>
  </si>
  <si>
    <t>Physiotherapy Services</t>
  </si>
  <si>
    <t>Chiropractic and Osteopathic Services</t>
  </si>
  <si>
    <t>Other Allied Health Services</t>
  </si>
  <si>
    <t>Ambulance Services</t>
  </si>
  <si>
    <t>Other Health Care Services n.e.c.</t>
  </si>
  <si>
    <t>Aged Care Residential Services</t>
  </si>
  <si>
    <t>Other Residential Care Services</t>
  </si>
  <si>
    <t>Child Care Services</t>
  </si>
  <si>
    <t>Other Social Assistance Services</t>
  </si>
  <si>
    <t>Museum Operation</t>
  </si>
  <si>
    <t>Zoological and Botanical Gardens Operation</t>
  </si>
  <si>
    <t>Nature Reserves and Conservation Parks Operation</t>
  </si>
  <si>
    <t>Performing Arts Operation</t>
  </si>
  <si>
    <t>Creative Artists, Musicians, Writers and Performers</t>
  </si>
  <si>
    <t>Performing Arts Venue Operation</t>
  </si>
  <si>
    <t xml:space="preserve">Sports and Recreation </t>
  </si>
  <si>
    <t>Health and Fitness Centres and Gymnasia Operation</t>
  </si>
  <si>
    <t>Sports and Physical Recreation Clubs and Sports Professionals</t>
  </si>
  <si>
    <t>Sports and Physical Recreation Venues, Grounds and Facilities Operation</t>
  </si>
  <si>
    <t>Sports and Physical Recreation Administrative Service</t>
  </si>
  <si>
    <t>Horse and Dog Racing Administration and Track Operation</t>
  </si>
  <si>
    <t>Other Horse and Dog Racing Activities</t>
  </si>
  <si>
    <t>Amusement Parks and Centres Operation</t>
  </si>
  <si>
    <t>Amusement and Other Recreational Activities n.e.c.</t>
  </si>
  <si>
    <t>Casino Operation</t>
  </si>
  <si>
    <t>Lottery Operation</t>
  </si>
  <si>
    <t>Other Gambling Activities</t>
  </si>
  <si>
    <t>Automotive Electrical Services</t>
  </si>
  <si>
    <t>Automotive Body, Paint and Interior Repair</t>
  </si>
  <si>
    <t>Other Automotive Repair and Maintenance</t>
  </si>
  <si>
    <t>Domestic Appliance Repair and Maintenance</t>
  </si>
  <si>
    <t>Electronic (except Domestic Appliance) and Precision Equipment Repair</t>
  </si>
  <si>
    <t>Other Machinery and Equipment Repair and Maintenance</t>
  </si>
  <si>
    <t>Clothing and Footwear Repair</t>
  </si>
  <si>
    <t>Other Repair and Maintenance n.e.c.</t>
  </si>
  <si>
    <t>Hairdressing and Beauty Services</t>
  </si>
  <si>
    <t>Diet and Weight Reduction Centre Operation</t>
  </si>
  <si>
    <t>Funeral, Crematorium and Cemetery Services</t>
  </si>
  <si>
    <t>Laundry and Dry-Cleaning Services</t>
  </si>
  <si>
    <t>Photographic Film Processing</t>
  </si>
  <si>
    <t>Parking Services</t>
  </si>
  <si>
    <t>Brothel Keeping and Prostitution Services</t>
  </si>
  <si>
    <t>Other Personal Services n.e.c.</t>
  </si>
  <si>
    <t>Private Households Employing Staff</t>
  </si>
  <si>
    <t>Undifferentiated Goods-Producing Activities of Private Households for Own Use</t>
  </si>
  <si>
    <t>Undifferentiated Service-Producing Activities of Private Households for Own Use</t>
  </si>
  <si>
    <t>Religious Services</t>
  </si>
  <si>
    <t>Business and Professional Association Services</t>
  </si>
  <si>
    <t>Labour Association Services</t>
  </si>
  <si>
    <t>Other Interest Group Services n.e.c.</t>
  </si>
  <si>
    <t>© Commonwealth of Australia 2019</t>
  </si>
  <si>
    <t>Table 2. Input Output Industry Group</t>
  </si>
  <si>
    <t>IOIG(2015)</t>
  </si>
  <si>
    <t>IOIG(2015) Descriptor</t>
  </si>
  <si>
    <t>ANZDIV</t>
  </si>
  <si>
    <r>
      <t xml:space="preserve">The following are the main sheets for users:
</t>
    </r>
    <r>
      <rPr>
        <b/>
        <sz val="11"/>
        <color theme="1"/>
        <rFont val="Calibri"/>
        <family val="2"/>
        <scheme val="minor"/>
      </rPr>
      <t xml:space="preserve">1. Inputs
</t>
    </r>
    <r>
      <rPr>
        <sz val="11"/>
        <color theme="1"/>
        <rFont val="Calibri"/>
        <family val="2"/>
        <scheme val="minor"/>
      </rPr>
      <t xml:space="preserve">The user inputs key assumptions associated with the investment proposal:
- Name of the investment proposal
- Industries impacted by the investment proposal
- Distribution of investment across time and industries
</t>
    </r>
    <r>
      <rPr>
        <b/>
        <sz val="11"/>
        <color theme="1"/>
        <rFont val="Calibri"/>
        <family val="2"/>
        <scheme val="minor"/>
      </rPr>
      <t>2. Results</t>
    </r>
    <r>
      <rPr>
        <sz val="11"/>
        <color theme="1"/>
        <rFont val="Calibri"/>
        <family val="2"/>
        <scheme val="minor"/>
      </rPr>
      <t xml:space="preserve">
The user views the results (average employment supported) stemming from the inputs provided.
Important interpretation and reporting caveats are provided.</t>
    </r>
  </si>
  <si>
    <t>Used for years where total investment is $10 million or less</t>
  </si>
  <si>
    <t>Government Initiative A</t>
  </si>
  <si>
    <t xml:space="preserve">Included when total investment exceeds $10 million </t>
  </si>
  <si>
    <t>The outputs from this tool must not be attributed to NSW Treasury. Outputs should be attributed to the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</si>
</sst>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_(* #,##0.00_);_(* \(#,##0.00\);_(* &quot;-&quot;??_);_(@_)"/>
    <numFmt numFmtId="166" formatCode="_-* #,##0.0_-;\-* #,##0.0_-;_-* &quot;-&quot;??_-;_-@_-"/>
    <numFmt numFmtId="167" formatCode="0000"/>
    <numFmt numFmtId="168" formatCode="000"/>
    <numFmt numFmtId="169" formatCode="###\ ###\ ##0"/>
    <numFmt numFmtId="170" formatCode="_-* #,##0_-;\-* #,##0_-;_-* &quot;-&quot;??_-;_-@_-"/>
    <numFmt numFmtId="171" formatCode="_-&quot;$&quot;* #,##0.0_-;\-&quot;$&quot;* #,##0.0_-;_-&quot;$&quot;* &quot;-&quot;??_-;_-@_-"/>
  </numFmts>
  <fonts count="30" x14ac:knownFonts="1">
    <font>
      <sz val="11"/>
      <color theme="1"/>
      <name val="Calibri"/>
      <family val="2"/>
      <scheme val="minor"/>
    </font>
    <font>
      <sz val="9"/>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0"/>
      <name val="Calibri"/>
      <family val="2"/>
      <scheme val="minor"/>
    </font>
    <font>
      <b/>
      <sz val="11"/>
      <color rgb="FFFF0000"/>
      <name val="Calibri"/>
      <family val="2"/>
      <scheme val="minor"/>
    </font>
    <font>
      <b/>
      <sz val="11"/>
      <color rgb="FF00B050"/>
      <name val="Calibri"/>
      <family val="2"/>
      <scheme val="minor"/>
    </font>
    <font>
      <sz val="28"/>
      <name val="Calibri"/>
      <family val="2"/>
    </font>
    <font>
      <sz val="8"/>
      <name val="Arial"/>
      <family val="2"/>
    </font>
    <font>
      <b/>
      <sz val="12"/>
      <color theme="1"/>
      <name val="Arial"/>
      <family val="2"/>
    </font>
    <font>
      <sz val="10"/>
      <color theme="1"/>
      <name val="Arial"/>
      <family val="2"/>
    </font>
    <font>
      <b/>
      <sz val="10"/>
      <name val="Arial"/>
      <family val="2"/>
    </font>
    <font>
      <sz val="12"/>
      <name val="Arial"/>
      <family val="2"/>
    </font>
    <font>
      <b/>
      <sz val="12"/>
      <color indexed="10"/>
      <name val="Arial"/>
      <family val="2"/>
    </font>
    <font>
      <sz val="8"/>
      <color theme="1"/>
      <name val="Calibri"/>
      <family val="2"/>
      <scheme val="minor"/>
    </font>
    <font>
      <sz val="8"/>
      <color theme="1"/>
      <name val="Arial"/>
      <family val="2"/>
    </font>
    <font>
      <u/>
      <sz val="10"/>
      <color indexed="12"/>
      <name val="Arial"/>
      <family val="2"/>
    </font>
    <font>
      <u/>
      <sz val="8"/>
      <color indexed="12"/>
      <name val="Arial"/>
      <family val="2"/>
    </font>
    <font>
      <i/>
      <sz val="11"/>
      <color theme="1"/>
      <name val="Calibri"/>
      <family val="2"/>
      <scheme val="minor"/>
    </font>
    <font>
      <b/>
      <sz val="16"/>
      <color theme="1"/>
      <name val="Calibri"/>
      <family val="2"/>
      <scheme val="minor"/>
    </font>
    <font>
      <b/>
      <sz val="18"/>
      <color theme="0"/>
      <name val="Calibri"/>
      <family val="2"/>
      <scheme val="minor"/>
    </font>
    <font>
      <u/>
      <sz val="11"/>
      <color theme="10"/>
      <name val="Calibri"/>
      <family val="2"/>
      <scheme val="minor"/>
    </font>
    <font>
      <b/>
      <sz val="9"/>
      <color theme="0"/>
      <name val="Calibri"/>
      <family val="2"/>
      <scheme val="minor"/>
    </font>
    <font>
      <b/>
      <sz val="14"/>
      <color theme="1"/>
      <name val="Calibri"/>
      <family val="2"/>
      <scheme val="minor"/>
    </font>
    <font>
      <b/>
      <sz val="20"/>
      <color theme="1"/>
      <name val="Calibri"/>
      <family val="2"/>
      <scheme val="minor"/>
    </font>
    <font>
      <sz val="11"/>
      <color theme="0"/>
      <name val="Calibri"/>
      <family val="2"/>
      <scheme val="minor"/>
    </font>
    <font>
      <i/>
      <sz val="9"/>
      <color theme="1"/>
      <name val="Calibri"/>
      <family val="2"/>
      <scheme val="minor"/>
    </font>
    <font>
      <b/>
      <i/>
      <sz val="9"/>
      <color theme="1"/>
      <name val="Calibri"/>
      <family val="2"/>
      <scheme val="minor"/>
    </font>
    <font>
      <b/>
      <sz val="14"/>
      <color rgb="FFFF0000"/>
      <name val="Calibri"/>
      <family val="2"/>
      <scheme val="minor"/>
    </font>
  </fonts>
  <fills count="9">
    <fill>
      <patternFill patternType="none"/>
    </fill>
    <fill>
      <patternFill patternType="gray125"/>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
      <patternFill patternType="solid">
        <fgColor rgb="FFE6E6E6"/>
        <bgColor indexed="64"/>
      </patternFill>
    </fill>
    <fill>
      <patternFill patternType="solid">
        <fgColor indexed="9"/>
        <bgColor indexed="64"/>
      </patternFill>
    </fill>
    <fill>
      <patternFill patternType="solid">
        <fgColor rgb="FF002664"/>
        <bgColor indexed="64"/>
      </patternFill>
    </fill>
    <fill>
      <patternFill patternType="solid">
        <fgColor rgb="FF00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165" fontId="2" fillId="0" borderId="0" applyFont="0" applyFill="0" applyBorder="0" applyAlignment="0" applyProtection="0"/>
    <xf numFmtId="169" fontId="9" fillId="6" borderId="0">
      <alignment horizontal="right" vertical="top"/>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139">
    <xf numFmtId="0" fontId="0" fillId="0" borderId="0" xfId="0"/>
    <xf numFmtId="0" fontId="0" fillId="0" borderId="0" xfId="0" applyAlignment="1">
      <alignment vertical="center"/>
    </xf>
    <xf numFmtId="0" fontId="0" fillId="4" borderId="0" xfId="0" applyFill="1" applyAlignment="1">
      <alignment vertical="center"/>
    </xf>
    <xf numFmtId="0" fontId="0" fillId="0" borderId="1" xfId="0" applyBorder="1" applyAlignment="1">
      <alignment vertical="center"/>
    </xf>
    <xf numFmtId="0" fontId="9" fillId="5" borderId="0" xfId="0" applyFont="1" applyFill="1"/>
    <xf numFmtId="0" fontId="10" fillId="0" borderId="0" xfId="0" applyFont="1"/>
    <xf numFmtId="0" fontId="0" fillId="0" borderId="0" xfId="0" applyAlignment="1">
      <alignment horizontal="center"/>
    </xf>
    <xf numFmtId="0" fontId="11" fillId="0" borderId="0" xfId="0" applyFont="1"/>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xf>
    <xf numFmtId="0" fontId="9" fillId="0" borderId="0" xfId="0" applyFont="1" applyAlignment="1">
      <alignment horizontal="left" vertical="center"/>
    </xf>
    <xf numFmtId="0" fontId="15" fillId="0" borderId="0" xfId="0" applyFont="1" applyAlignment="1">
      <alignment horizontal="left" vertical="center"/>
    </xf>
    <xf numFmtId="167" fontId="9" fillId="0" borderId="0" xfId="0" quotePrefix="1" applyNumberFormat="1" applyFont="1" applyAlignment="1">
      <alignment horizontal="center"/>
    </xf>
    <xf numFmtId="167" fontId="9" fillId="0" borderId="0" xfId="0" quotePrefix="1" applyNumberFormat="1" applyFont="1" applyAlignment="1">
      <alignment horizontal="left"/>
    </xf>
    <xf numFmtId="168" fontId="9" fillId="0" borderId="0" xfId="0" applyNumberFormat="1" applyFont="1" applyAlignment="1">
      <alignment horizontal="center" vertical="center"/>
    </xf>
    <xf numFmtId="0" fontId="9" fillId="0" borderId="0" xfId="0" quotePrefix="1" applyFont="1" applyAlignment="1">
      <alignment horizontal="right"/>
    </xf>
    <xf numFmtId="0" fontId="0" fillId="0" borderId="0" xfId="0" applyAlignment="1">
      <alignment horizontal="left" vertical="center"/>
    </xf>
    <xf numFmtId="167" fontId="9" fillId="0" borderId="0" xfId="0" quotePrefix="1" applyNumberFormat="1" applyFont="1" applyAlignment="1">
      <alignment horizontal="right"/>
    </xf>
    <xf numFmtId="167" fontId="16" fillId="0" borderId="0" xfId="0" applyNumberFormat="1" applyFont="1" applyAlignment="1">
      <alignment horizontal="center"/>
    </xf>
    <xf numFmtId="168" fontId="16" fillId="0" borderId="0" xfId="0" applyNumberFormat="1" applyFont="1" applyAlignment="1">
      <alignment horizontal="center"/>
    </xf>
    <xf numFmtId="0" fontId="16" fillId="0" borderId="0" xfId="0" applyFont="1" applyAlignment="1">
      <alignment horizontal="center"/>
    </xf>
    <xf numFmtId="0" fontId="15" fillId="0" borderId="0" xfId="0" applyFont="1" applyAlignment="1">
      <alignment horizontal="right"/>
    </xf>
    <xf numFmtId="0" fontId="15" fillId="0" borderId="0" xfId="0" applyFont="1"/>
    <xf numFmtId="0" fontId="15" fillId="0" borderId="0" xfId="0" applyFont="1" applyAlignment="1">
      <alignment horizontal="center"/>
    </xf>
    <xf numFmtId="9" fontId="15" fillId="0" borderId="0" xfId="0" applyNumberFormat="1" applyFont="1"/>
    <xf numFmtId="169" fontId="9" fillId="0" borderId="0" xfId="2" applyFill="1">
      <alignment horizontal="right" vertical="top"/>
    </xf>
    <xf numFmtId="0" fontId="16" fillId="0" borderId="0" xfId="0" applyFont="1"/>
    <xf numFmtId="167" fontId="9" fillId="0" borderId="0" xfId="0" quotePrefix="1" applyNumberFormat="1" applyFont="1" applyAlignment="1">
      <alignment horizontal="center" vertical="center"/>
    </xf>
    <xf numFmtId="0" fontId="9" fillId="0" borderId="0" xfId="0" quotePrefix="1" applyFont="1" applyAlignment="1">
      <alignment horizontal="left" vertical="center"/>
    </xf>
    <xf numFmtId="167" fontId="9" fillId="0" borderId="0" xfId="0" applyNumberFormat="1" applyFont="1" applyAlignment="1">
      <alignment horizontal="center" vertical="center"/>
    </xf>
    <xf numFmtId="167" fontId="0" fillId="0" borderId="1" xfId="0" applyNumberFormat="1" applyBorder="1" applyAlignment="1">
      <alignment horizontal="center" vertical="center"/>
    </xf>
    <xf numFmtId="167" fontId="16" fillId="4" borderId="1" xfId="0" applyNumberFormat="1" applyFont="1" applyFill="1" applyBorder="1" applyAlignment="1">
      <alignment horizontal="center" vertical="center"/>
    </xf>
    <xf numFmtId="0" fontId="0" fillId="4" borderId="1" xfId="0" applyFill="1" applyBorder="1" applyAlignment="1">
      <alignment vertical="center"/>
    </xf>
    <xf numFmtId="0" fontId="0" fillId="7" borderId="0" xfId="0" applyFill="1" applyAlignment="1">
      <alignment vertical="center"/>
    </xf>
    <xf numFmtId="0" fontId="19" fillId="0" borderId="0" xfId="0" applyFont="1" applyAlignment="1">
      <alignment vertical="center"/>
    </xf>
    <xf numFmtId="0" fontId="1" fillId="0" borderId="0" xfId="0" applyFont="1" applyAlignment="1">
      <alignment vertical="center"/>
    </xf>
    <xf numFmtId="0" fontId="20" fillId="0" borderId="0" xfId="0" applyFont="1" applyAlignment="1">
      <alignment vertical="center"/>
    </xf>
    <xf numFmtId="0" fontId="3" fillId="7" borderId="1" xfId="0" applyFont="1" applyFill="1" applyBorder="1" applyAlignment="1">
      <alignment horizontal="center" vertical="center" wrapText="1"/>
    </xf>
    <xf numFmtId="0" fontId="21" fillId="7" borderId="0" xfId="0" applyFont="1" applyFill="1" applyAlignment="1">
      <alignment vertical="center"/>
    </xf>
    <xf numFmtId="0" fontId="1" fillId="0" borderId="0" xfId="0" applyFont="1"/>
    <xf numFmtId="0" fontId="0" fillId="0" borderId="1" xfId="0" applyBorder="1" applyAlignment="1">
      <alignment vertical="center" wrapText="1"/>
    </xf>
    <xf numFmtId="0" fontId="0" fillId="0" borderId="1" xfId="0" applyBorder="1" applyAlignment="1">
      <alignment horizontal="left" vertical="top" wrapText="1"/>
    </xf>
    <xf numFmtId="0" fontId="0" fillId="8" borderId="0" xfId="0" applyFill="1" applyAlignment="1">
      <alignment vertical="center"/>
    </xf>
    <xf numFmtId="0" fontId="23" fillId="7" borderId="1" xfId="0" applyFont="1" applyFill="1" applyBorder="1" applyAlignment="1">
      <alignment horizontal="center" vertical="center" wrapText="1"/>
    </xf>
    <xf numFmtId="0" fontId="1" fillId="0" borderId="1" xfId="0" applyFont="1" applyBorder="1" applyAlignment="1">
      <alignment vertical="center"/>
    </xf>
    <xf numFmtId="0" fontId="23" fillId="7" borderId="1" xfId="0" applyFont="1" applyFill="1" applyBorder="1" applyAlignment="1">
      <alignment horizontal="center" vertical="center"/>
    </xf>
    <xf numFmtId="166" fontId="1" fillId="0" borderId="1" xfId="1" applyNumberFormat="1" applyFont="1" applyBorder="1" applyAlignment="1">
      <alignment vertical="center"/>
    </xf>
    <xf numFmtId="166" fontId="1" fillId="0" borderId="1" xfId="1" applyNumberFormat="1" applyFont="1" applyFill="1" applyBorder="1" applyAlignment="1">
      <alignment vertical="center"/>
    </xf>
    <xf numFmtId="0" fontId="22" fillId="0" borderId="0" xfId="4"/>
    <xf numFmtId="0" fontId="27" fillId="0" borderId="0" xfId="0" applyFont="1"/>
    <xf numFmtId="0" fontId="1" fillId="0" borderId="0" xfId="0" quotePrefix="1" applyFont="1" applyAlignment="1">
      <alignment horizontal="center" vertical="center"/>
    </xf>
    <xf numFmtId="167" fontId="1" fillId="0" borderId="1" xfId="0" applyNumberFormat="1" applyFont="1" applyBorder="1" applyAlignment="1">
      <alignment horizontal="center" vertical="center"/>
    </xf>
    <xf numFmtId="0" fontId="0" fillId="0" borderId="0" xfId="0" applyAlignment="1">
      <alignment vertical="top"/>
    </xf>
    <xf numFmtId="0" fontId="25" fillId="0" borderId="0" xfId="0" applyFont="1" applyAlignment="1">
      <alignment vertical="top"/>
    </xf>
    <xf numFmtId="0" fontId="24" fillId="0" borderId="7" xfId="0" applyFont="1" applyBorder="1" applyAlignment="1">
      <alignment vertical="top"/>
    </xf>
    <xf numFmtId="0" fontId="0" fillId="0" borderId="8" xfId="0" applyBorder="1" applyAlignment="1">
      <alignment vertical="top" wrapText="1"/>
    </xf>
    <xf numFmtId="0" fontId="0" fillId="0" borderId="0" xfId="0" quotePrefix="1" applyAlignment="1">
      <alignment vertical="top"/>
    </xf>
    <xf numFmtId="0" fontId="4" fillId="0" borderId="0" xfId="0" applyFont="1" applyAlignment="1">
      <alignment vertical="top"/>
    </xf>
    <xf numFmtId="0" fontId="22" fillId="0" borderId="0" xfId="4" applyAlignment="1" applyProtection="1">
      <alignment vertical="top"/>
    </xf>
    <xf numFmtId="0" fontId="21" fillId="7" borderId="0" xfId="0" applyFont="1" applyFill="1" applyAlignment="1">
      <alignment vertical="top"/>
    </xf>
    <xf numFmtId="0" fontId="0" fillId="7" borderId="0" xfId="0" applyFill="1" applyAlignment="1">
      <alignment vertical="top"/>
    </xf>
    <xf numFmtId="0" fontId="0" fillId="0" borderId="9" xfId="0" applyBorder="1" applyAlignment="1">
      <alignment vertical="top"/>
    </xf>
    <xf numFmtId="0" fontId="4" fillId="0" borderId="9" xfId="0" applyFont="1" applyBorder="1" applyAlignment="1">
      <alignment vertical="top"/>
    </xf>
    <xf numFmtId="0" fontId="0" fillId="0" borderId="9" xfId="0" quotePrefix="1" applyBorder="1" applyAlignment="1">
      <alignment vertical="top" wrapText="1"/>
    </xf>
    <xf numFmtId="0" fontId="0" fillId="0" borderId="9" xfId="0" applyBorder="1" applyAlignment="1">
      <alignment vertical="top" wrapText="1"/>
    </xf>
    <xf numFmtId="0" fontId="24" fillId="0" borderId="0" xfId="0" applyFont="1" applyAlignment="1">
      <alignment vertical="top"/>
    </xf>
    <xf numFmtId="0" fontId="22" fillId="0" borderId="0" xfId="4" applyAlignment="1" applyProtection="1">
      <alignment vertical="top" wrapText="1"/>
    </xf>
    <xf numFmtId="0" fontId="0" fillId="0" borderId="0" xfId="0" applyAlignment="1">
      <alignment horizontal="left" vertical="top" wrapText="1"/>
    </xf>
    <xf numFmtId="0" fontId="0" fillId="0" borderId="12" xfId="0" applyBorder="1" applyAlignment="1">
      <alignment vertical="top"/>
    </xf>
    <xf numFmtId="0" fontId="0" fillId="0" borderId="13" xfId="0" applyBorder="1" applyAlignment="1">
      <alignment horizontal="left" vertical="top" wrapText="1"/>
    </xf>
    <xf numFmtId="0" fontId="4" fillId="0" borderId="12" xfId="0" applyFont="1" applyBorder="1" applyAlignment="1">
      <alignment horizontal="center" vertical="top"/>
    </xf>
    <xf numFmtId="0" fontId="0" fillId="0" borderId="12" xfId="0" applyBorder="1" applyAlignment="1">
      <alignment horizontal="center" vertical="top"/>
    </xf>
    <xf numFmtId="0" fontId="4" fillId="0" borderId="14" xfId="0" applyFont="1" applyBorder="1" applyAlignment="1">
      <alignment horizontal="center" vertical="top"/>
    </xf>
    <xf numFmtId="0" fontId="0" fillId="0" borderId="15" xfId="0" applyBorder="1" applyAlignment="1">
      <alignment horizontal="left" vertical="top" wrapText="1"/>
    </xf>
    <xf numFmtId="0" fontId="20" fillId="4" borderId="0" xfId="0" applyFont="1" applyFill="1" applyAlignment="1">
      <alignment vertical="center"/>
    </xf>
    <xf numFmtId="166" fontId="4" fillId="4" borderId="1" xfId="1" applyNumberFormat="1" applyFont="1" applyFill="1" applyBorder="1" applyAlignment="1" applyProtection="1">
      <alignment horizontal="center" vertical="center" wrapText="1"/>
    </xf>
    <xf numFmtId="0" fontId="0" fillId="4" borderId="1" xfId="0" applyFill="1" applyBorder="1" applyAlignment="1">
      <alignment horizontal="left" vertical="center"/>
    </xf>
    <xf numFmtId="166" fontId="0" fillId="4" borderId="1" xfId="1" applyNumberFormat="1" applyFont="1" applyFill="1" applyBorder="1" applyAlignment="1" applyProtection="1">
      <alignment horizontal="left" vertical="center"/>
    </xf>
    <xf numFmtId="170" fontId="0" fillId="4" borderId="1" xfId="1" applyNumberFormat="1" applyFont="1" applyFill="1" applyBorder="1" applyAlignment="1" applyProtection="1">
      <alignment horizontal="left" vertical="center"/>
    </xf>
    <xf numFmtId="170" fontId="0" fillId="4" borderId="1" xfId="1" applyNumberFormat="1" applyFont="1" applyFill="1" applyBorder="1" applyAlignment="1" applyProtection="1">
      <alignment vertical="center"/>
    </xf>
    <xf numFmtId="0" fontId="4" fillId="4" borderId="16" xfId="0" applyFont="1" applyFill="1" applyBorder="1" applyAlignment="1">
      <alignment horizontal="left" vertical="center"/>
    </xf>
    <xf numFmtId="0" fontId="0" fillId="0" borderId="5" xfId="0" applyBorder="1"/>
    <xf numFmtId="170" fontId="4" fillId="4" borderId="4" xfId="0" applyNumberFormat="1" applyFont="1" applyFill="1" applyBorder="1"/>
    <xf numFmtId="170" fontId="26" fillId="0" borderId="5" xfId="1" applyNumberFormat="1" applyFont="1" applyBorder="1" applyAlignment="1" applyProtection="1">
      <alignment vertical="center"/>
    </xf>
    <xf numFmtId="170" fontId="4" fillId="4" borderId="16" xfId="1" applyNumberFormat="1" applyFont="1" applyFill="1" applyBorder="1" applyAlignment="1" applyProtection="1">
      <alignment vertical="center"/>
    </xf>
    <xf numFmtId="0" fontId="4" fillId="0" borderId="0" xfId="0" applyFont="1"/>
    <xf numFmtId="0" fontId="0" fillId="0" borderId="1" xfId="0" applyBorder="1"/>
    <xf numFmtId="0" fontId="0" fillId="4" borderId="1" xfId="0" applyFill="1" applyBorder="1"/>
    <xf numFmtId="0" fontId="26" fillId="0" borderId="0" xfId="0" applyFont="1"/>
    <xf numFmtId="0" fontId="0" fillId="2" borderId="0" xfId="0" applyFill="1"/>
    <xf numFmtId="0" fontId="0" fillId="0" borderId="0" xfId="0" quotePrefix="1" applyAlignment="1">
      <alignment vertical="center"/>
    </xf>
    <xf numFmtId="0" fontId="0" fillId="0" borderId="0" xfId="0" quotePrefix="1"/>
    <xf numFmtId="0" fontId="0" fillId="7" borderId="0" xfId="0" applyFill="1" applyAlignment="1" applyProtection="1">
      <alignment vertical="center"/>
      <protection hidden="1"/>
    </xf>
    <xf numFmtId="0" fontId="0" fillId="0" borderId="0" xfId="0" applyAlignment="1" applyProtection="1">
      <alignment vertical="center"/>
      <protection hidden="1"/>
    </xf>
    <xf numFmtId="0" fontId="21" fillId="7" borderId="0" xfId="0" applyFont="1" applyFill="1" applyAlignment="1" applyProtection="1">
      <alignment vertical="center"/>
      <protection hidden="1"/>
    </xf>
    <xf numFmtId="0" fontId="20" fillId="0" borderId="0" xfId="0" applyFont="1" applyAlignment="1" applyProtection="1">
      <alignment vertical="center"/>
      <protection hidden="1"/>
    </xf>
    <xf numFmtId="0" fontId="0" fillId="3" borderId="0" xfId="0" applyFill="1" applyAlignment="1" applyProtection="1">
      <alignment vertical="center"/>
      <protection hidden="1"/>
    </xf>
    <xf numFmtId="0" fontId="19" fillId="0" borderId="0" xfId="0" applyFont="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3" fillId="7" borderId="1" xfId="0" applyFont="1" applyFill="1" applyBorder="1" applyAlignment="1" applyProtection="1">
      <alignment horizontal="left" vertical="center" wrapText="1"/>
      <protection hidden="1"/>
    </xf>
    <xf numFmtId="0" fontId="3" fillId="7" borderId="1" xfId="0" applyFont="1" applyFill="1" applyBorder="1" applyAlignment="1" applyProtection="1">
      <alignment horizontal="left" vertical="center"/>
      <protection hidden="1"/>
    </xf>
    <xf numFmtId="0" fontId="0" fillId="0" borderId="1" xfId="0" applyBorder="1" applyAlignment="1" applyProtection="1">
      <alignment horizontal="left" vertical="center"/>
      <protection hidden="1"/>
    </xf>
    <xf numFmtId="0" fontId="19" fillId="0" borderId="0" xfId="0" quotePrefix="1" applyFont="1" applyAlignment="1" applyProtection="1">
      <alignment horizontal="left" vertical="center" indent="1"/>
      <protection hidden="1"/>
    </xf>
    <xf numFmtId="0" fontId="3" fillId="7"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left" vertical="center"/>
      <protection hidden="1"/>
    </xf>
    <xf numFmtId="0" fontId="0" fillId="4" borderId="1" xfId="0" applyFill="1" applyBorder="1" applyAlignment="1" applyProtection="1">
      <alignment vertical="center"/>
      <protection hidden="1"/>
    </xf>
    <xf numFmtId="0" fontId="0" fillId="3" borderId="1" xfId="0" applyFill="1" applyBorder="1" applyAlignment="1" applyProtection="1">
      <alignment horizontal="left" vertical="center"/>
      <protection locked="0"/>
    </xf>
    <xf numFmtId="171" fontId="0" fillId="3" borderId="1" xfId="5" applyNumberFormat="1" applyFont="1" applyFill="1" applyBorder="1" applyAlignment="1" applyProtection="1">
      <alignment vertical="center"/>
      <protection locked="0"/>
    </xf>
    <xf numFmtId="17" fontId="19" fillId="0" borderId="0" xfId="0" applyNumberFormat="1" applyFont="1" applyAlignment="1">
      <alignment horizontal="left" vertical="top"/>
    </xf>
    <xf numFmtId="0" fontId="4" fillId="0" borderId="9" xfId="0" applyFont="1" applyBorder="1" applyAlignment="1">
      <alignment vertical="top" wrapText="1"/>
    </xf>
    <xf numFmtId="0" fontId="0" fillId="0" borderId="0" xfId="0" quotePrefix="1" applyAlignment="1">
      <alignment vertical="top" wrapText="1"/>
    </xf>
    <xf numFmtId="0" fontId="0" fillId="0" borderId="0" xfId="0" applyAlignment="1">
      <alignment horizontal="center" vertical="top"/>
    </xf>
    <xf numFmtId="0" fontId="29" fillId="0" borderId="1" xfId="0" applyFont="1" applyBorder="1" applyAlignment="1">
      <alignment horizontal="center" vertical="top" wrapText="1"/>
    </xf>
    <xf numFmtId="0" fontId="29" fillId="0" borderId="0" xfId="0" applyFont="1" applyAlignment="1">
      <alignment horizontal="left" vertical="top"/>
    </xf>
    <xf numFmtId="0" fontId="0" fillId="0" borderId="9" xfId="0" applyBorder="1" applyAlignment="1">
      <alignment horizontal="left" vertical="top" wrapText="1"/>
    </xf>
    <xf numFmtId="0" fontId="0" fillId="0" borderId="8" xfId="0" applyBorder="1" applyAlignment="1">
      <alignment horizontal="left" vertical="top" wrapText="1"/>
    </xf>
    <xf numFmtId="0" fontId="19" fillId="0" borderId="7" xfId="0" applyFont="1" applyBorder="1" applyAlignment="1">
      <alignment horizontal="left" vertical="top" wrapText="1"/>
    </xf>
    <xf numFmtId="0" fontId="0" fillId="0" borderId="7" xfId="0" applyBorder="1" applyAlignment="1">
      <alignment horizontal="left" vertical="top" wrapText="1"/>
    </xf>
    <xf numFmtId="0" fontId="0" fillId="0" borderId="10" xfId="0" quotePrefix="1" applyBorder="1" applyAlignment="1">
      <alignment horizontal="left" vertical="top" wrapText="1"/>
    </xf>
    <xf numFmtId="0" fontId="0" fillId="0" borderId="11" xfId="0" quotePrefix="1" applyBorder="1" applyAlignment="1">
      <alignment horizontal="left" vertical="top" wrapText="1"/>
    </xf>
    <xf numFmtId="0" fontId="0" fillId="0" borderId="12" xfId="0" quotePrefix="1" applyBorder="1" applyAlignment="1">
      <alignment horizontal="left" vertical="top" wrapText="1"/>
    </xf>
    <xf numFmtId="0" fontId="0" fillId="0" borderId="13" xfId="0" quotePrefix="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0" fillId="0" borderId="0" xfId="0" quotePrefix="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8" fillId="5" borderId="0" xfId="0" applyFont="1" applyFill="1" applyAlignment="1">
      <alignment horizontal="left" vertical="center"/>
    </xf>
    <xf numFmtId="169" fontId="18" fillId="0" borderId="0" xfId="3" applyNumberFormat="1" applyFont="1" applyAlignment="1" applyProtection="1">
      <alignment horizontal="left" vertical="top"/>
    </xf>
  </cellXfs>
  <cellStyles count="7">
    <cellStyle name="Comma" xfId="1" builtinId="3"/>
    <cellStyle name="Comma 2" xfId="6" xr:uid="{B2D88912-59A5-409F-9DCF-B253E98F382B}"/>
    <cellStyle name="Currency" xfId="5" builtinId="4"/>
    <cellStyle name="Hyperlink" xfId="4" builtinId="8"/>
    <cellStyle name="Hyperlink 2" xfId="3" xr:uid="{E6D979F5-BB37-414A-BFFB-4D8497277726}"/>
    <cellStyle name="Normal" xfId="0" builtinId="0"/>
    <cellStyle name="Normal 3 2" xfId="2" xr:uid="{C453A67F-4BB3-4DEA-AD33-0FCD07191EFE}"/>
  </cellStyles>
  <dxfs count="0"/>
  <tableStyles count="0" defaultTableStyle="TableStyleMedium2" defaultPivotStyle="PivotStyleLight16"/>
  <colors>
    <mruColors>
      <color rgb="FF000000"/>
      <color rgb="FF002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customXml" Target="../customXml/item1.xml" Id="rId18" /><Relationship Type="http://schemas.openxmlformats.org/officeDocument/2006/relationships/worksheet" Target="worksheets/sheet3.xml" Id="rId3" /><Relationship Type="http://schemas.openxmlformats.org/officeDocument/2006/relationships/customXml" Target="../customXml/item4.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calcChain" Target="calcChain.xml" Id="rId17" /><Relationship Type="http://schemas.openxmlformats.org/officeDocument/2006/relationships/worksheet" Target="worksheets/sheet2.xml" Id="rId2" /><Relationship Type="http://schemas.openxmlformats.org/officeDocument/2006/relationships/sharedStrings" Target="sharedStrings.xml" Id="rId16" /><Relationship Type="http://schemas.openxmlformats.org/officeDocument/2006/relationships/customXml" Target="../customXml/item3.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styles" Target="styles.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theme" Target="theme/theme1.xml" Id="rId14" /><Relationship Type="http://schemas.openxmlformats.org/officeDocument/2006/relationships/customXml" Target="/customXML/item6.xml" Id="R638b98fa2c06469c"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687286" cy="586168"/>
    <xdr:pic>
      <xdr:nvPicPr>
        <xdr:cNvPr id="3" name="Picture 2" descr="Title: NSW Treasury logo - Description: NSW Treasury logo" title="NSW Treasury logo">
          <a:extLst>
            <a:ext uri="{FF2B5EF4-FFF2-40B4-BE49-F238E27FC236}">
              <a16:creationId xmlns:a16="http://schemas.microsoft.com/office/drawing/2014/main" id="{7FE68A1F-621D-41E7-88DB-2B6CF54D64E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48" t="-3218" r="-7762" b="1260"/>
        <a:stretch/>
      </xdr:blipFill>
      <xdr:spPr bwMode="auto">
        <a:xfrm>
          <a:off x="127000" y="181429"/>
          <a:ext cx="1687286" cy="586168"/>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28773</xdr:colOff>
      <xdr:row>4</xdr:row>
      <xdr:rowOff>7471</xdr:rowOff>
    </xdr:from>
    <xdr:to>
      <xdr:col>4</xdr:col>
      <xdr:colOff>2022</xdr:colOff>
      <xdr:row>15</xdr:row>
      <xdr:rowOff>124088</xdr:rowOff>
    </xdr:to>
    <xdr:pic>
      <xdr:nvPicPr>
        <xdr:cNvPr id="9" name="Picture 8">
          <a:extLst>
            <a:ext uri="{FF2B5EF4-FFF2-40B4-BE49-F238E27FC236}">
              <a16:creationId xmlns:a16="http://schemas.microsoft.com/office/drawing/2014/main" id="{97358848-165E-44B9-AE49-E454A556C0F0}"/>
            </a:ext>
          </a:extLst>
        </xdr:cNvPr>
        <xdr:cNvPicPr>
          <a:picLocks noChangeAspect="1"/>
        </xdr:cNvPicPr>
      </xdr:nvPicPr>
      <xdr:blipFill rotWithShape="1">
        <a:blip xmlns:r="http://schemas.openxmlformats.org/officeDocument/2006/relationships" r:embed="rId1"/>
        <a:srcRect l="1473" t="20919" r="1844"/>
        <a:stretch/>
      </xdr:blipFill>
      <xdr:spPr>
        <a:xfrm>
          <a:off x="5500748" y="775743"/>
          <a:ext cx="5302091" cy="2096837"/>
        </a:xfrm>
        <a:prstGeom prst="rect">
          <a:avLst/>
        </a:prstGeom>
      </xdr:spPr>
    </xdr:pic>
    <xdr:clientData/>
  </xdr:twoCellAnchor>
  <xdr:twoCellAnchor editAs="oneCell">
    <xdr:from>
      <xdr:col>1</xdr:col>
      <xdr:colOff>44824</xdr:colOff>
      <xdr:row>4</xdr:row>
      <xdr:rowOff>7470</xdr:rowOff>
    </xdr:from>
    <xdr:to>
      <xdr:col>2</xdr:col>
      <xdr:colOff>2834</xdr:colOff>
      <xdr:row>15</xdr:row>
      <xdr:rowOff>172496</xdr:rowOff>
    </xdr:to>
    <xdr:pic>
      <xdr:nvPicPr>
        <xdr:cNvPr id="4" name="Picture 3">
          <a:extLst>
            <a:ext uri="{FF2B5EF4-FFF2-40B4-BE49-F238E27FC236}">
              <a16:creationId xmlns:a16="http://schemas.microsoft.com/office/drawing/2014/main" id="{4498EEDD-B543-40E5-991B-4DB831D89FE1}"/>
            </a:ext>
          </a:extLst>
        </xdr:cNvPr>
        <xdr:cNvPicPr>
          <a:picLocks noChangeAspect="1"/>
        </xdr:cNvPicPr>
      </xdr:nvPicPr>
      <xdr:blipFill rotWithShape="1">
        <a:blip xmlns:r="http://schemas.openxmlformats.org/officeDocument/2006/relationships" r:embed="rId2"/>
        <a:srcRect t="20572"/>
        <a:stretch/>
      </xdr:blipFill>
      <xdr:spPr>
        <a:xfrm>
          <a:off x="131059" y="775742"/>
          <a:ext cx="5184126" cy="2148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58695</xdr:colOff>
      <xdr:row>28</xdr:row>
      <xdr:rowOff>45359</xdr:rowOff>
    </xdr:from>
    <xdr:ext cx="2323353" cy="567765"/>
    <xdr:sp macro="" textlink="">
      <xdr:nvSpPr>
        <xdr:cNvPr id="2" name="TextBox 1">
          <a:extLst>
            <a:ext uri="{FF2B5EF4-FFF2-40B4-BE49-F238E27FC236}">
              <a16:creationId xmlns:a16="http://schemas.microsoft.com/office/drawing/2014/main" id="{3E692D4D-9903-4EE7-A29E-0163BC462AFF}"/>
            </a:ext>
          </a:extLst>
        </xdr:cNvPr>
        <xdr:cNvSpPr txBox="1"/>
      </xdr:nvSpPr>
      <xdr:spPr>
        <a:xfrm>
          <a:off x="6780624" y="6286502"/>
          <a:ext cx="2323353" cy="567765"/>
        </a:xfrm>
        <a:prstGeom prst="rect">
          <a:avLst/>
        </a:prstGeom>
        <a:solidFill>
          <a:srgbClr val="FFFF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AU" sz="1400"/>
            <a:t>Allocate Step 2 expenditure by industry</a:t>
          </a:r>
          <a:r>
            <a:rPr lang="en-AU" sz="1400" baseline="0"/>
            <a:t> and by </a:t>
          </a:r>
          <a:r>
            <a:rPr lang="en-AU" sz="1400"/>
            <a:t>year</a:t>
          </a:r>
        </a:p>
      </xdr:txBody>
    </xdr:sp>
    <xdr:clientData/>
  </xdr:oneCellAnchor>
  <xdr:oneCellAnchor>
    <xdr:from>
      <xdr:col>4</xdr:col>
      <xdr:colOff>432229</xdr:colOff>
      <xdr:row>16</xdr:row>
      <xdr:rowOff>95624</xdr:rowOff>
    </xdr:from>
    <xdr:ext cx="2822390" cy="749821"/>
    <xdr:sp macro="" textlink="">
      <xdr:nvSpPr>
        <xdr:cNvPr id="4" name="TextBox 3">
          <a:extLst>
            <a:ext uri="{FF2B5EF4-FFF2-40B4-BE49-F238E27FC236}">
              <a16:creationId xmlns:a16="http://schemas.microsoft.com/office/drawing/2014/main" id="{9F9C300B-F2F2-4BB2-9714-647CB19348F9}"/>
            </a:ext>
          </a:extLst>
        </xdr:cNvPr>
        <xdr:cNvSpPr txBox="1"/>
      </xdr:nvSpPr>
      <xdr:spPr>
        <a:xfrm>
          <a:off x="4505300" y="3343195"/>
          <a:ext cx="2822390" cy="749821"/>
        </a:xfrm>
        <a:prstGeom prst="rect">
          <a:avLst/>
        </a:prstGeom>
        <a:solidFill>
          <a:srgbClr val="FFFF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AU" sz="1400"/>
            <a:t>Which</a:t>
          </a:r>
          <a:r>
            <a:rPr lang="en-AU" sz="1400" baseline="0"/>
            <a:t> industries are most likely to deliver on the components of the government expenditure incurred?</a:t>
          </a:r>
          <a:endParaRPr lang="en-AU" sz="1400"/>
        </a:p>
      </xdr:txBody>
    </xdr:sp>
    <xdr:clientData/>
  </xdr:oneCellAnchor>
  <xdr:oneCellAnchor>
    <xdr:from>
      <xdr:col>2</xdr:col>
      <xdr:colOff>62753</xdr:colOff>
      <xdr:row>46</xdr:row>
      <xdr:rowOff>129988</xdr:rowOff>
    </xdr:from>
    <xdr:ext cx="7841130" cy="669366"/>
    <xdr:sp macro="" textlink="">
      <xdr:nvSpPr>
        <xdr:cNvPr id="5" name="TextBox 4">
          <a:extLst>
            <a:ext uri="{FF2B5EF4-FFF2-40B4-BE49-F238E27FC236}">
              <a16:creationId xmlns:a16="http://schemas.microsoft.com/office/drawing/2014/main" id="{8FA9BB98-B906-4911-B49C-25A5C8CB938B}"/>
            </a:ext>
          </a:extLst>
        </xdr:cNvPr>
        <xdr:cNvSpPr txBox="1"/>
      </xdr:nvSpPr>
      <xdr:spPr>
        <a:xfrm>
          <a:off x="944282" y="8474635"/>
          <a:ext cx="7841130" cy="669366"/>
        </a:xfrm>
        <a:prstGeom prst="rect">
          <a:avLst/>
        </a:prstGeom>
        <a:solidFill>
          <a:srgbClr val="FFC0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AU" sz="1200" b="1" baseline="0"/>
            <a:t>Instructions for timing profile</a:t>
          </a:r>
        </a:p>
        <a:p>
          <a:pPr algn="l"/>
          <a:r>
            <a:rPr lang="en-AU" sz="1200" baseline="0"/>
            <a:t>- </a:t>
          </a:r>
          <a:r>
            <a:rPr lang="en-AU" sz="1200" b="1" baseline="0"/>
            <a:t>Unknown:</a:t>
          </a:r>
          <a:r>
            <a:rPr lang="en-AU" sz="1200" baseline="0"/>
            <a:t> For each industry, allocate all expenditure in </a:t>
          </a:r>
          <a:r>
            <a:rPr lang="en-AU" sz="1200" b="1" baseline="0"/>
            <a:t>Year 1</a:t>
          </a:r>
          <a:r>
            <a:rPr lang="en-AU" sz="1200" baseline="0"/>
            <a:t>.</a:t>
          </a:r>
        </a:p>
        <a:p>
          <a:pPr algn="l"/>
          <a:r>
            <a:rPr lang="en-AU" sz="1200" baseline="0"/>
            <a:t>- </a:t>
          </a:r>
          <a:r>
            <a:rPr lang="en-AU" sz="1200" b="1" baseline="0"/>
            <a:t>Known:</a:t>
          </a:r>
          <a:r>
            <a:rPr lang="en-AU" sz="1200" baseline="0"/>
            <a:t> For each industry, allocate all expenditure </a:t>
          </a:r>
          <a:r>
            <a:rPr lang="en-AU" sz="1200" b="1" baseline="0"/>
            <a:t>up to the last year (including $0), and leave future years empty</a:t>
          </a:r>
          <a:r>
            <a:rPr lang="en-AU" sz="1200" baseline="0"/>
            <a:t>.</a:t>
          </a:r>
        </a:p>
      </xdr:txBody>
    </xdr:sp>
    <xdr:clientData/>
  </xdr:oneCellAnchor>
  <xdr:oneCellAnchor>
    <xdr:from>
      <xdr:col>5</xdr:col>
      <xdr:colOff>372835</xdr:colOff>
      <xdr:row>12</xdr:row>
      <xdr:rowOff>127907</xdr:rowOff>
    </xdr:from>
    <xdr:ext cx="65" cy="172227"/>
    <xdr:sp macro="" textlink="">
      <xdr:nvSpPr>
        <xdr:cNvPr id="7" name="TextBox 6">
          <a:extLst>
            <a:ext uri="{FF2B5EF4-FFF2-40B4-BE49-F238E27FC236}">
              <a16:creationId xmlns:a16="http://schemas.microsoft.com/office/drawing/2014/main" id="{3818D43A-DC61-4CA0-B95C-128068BBE3E6}"/>
            </a:ext>
          </a:extLst>
        </xdr:cNvPr>
        <xdr:cNvSpPr txBox="1"/>
      </xdr:nvSpPr>
      <xdr:spPr>
        <a:xfrm>
          <a:off x="5108121" y="238669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828675</xdr:colOff>
      <xdr:row>1</xdr:row>
      <xdr:rowOff>28575</xdr:rowOff>
    </xdr:to>
    <xdr:pic>
      <xdr:nvPicPr>
        <xdr:cNvPr id="2" name="Picture 3">
          <a:extLst>
            <a:ext uri="{FF2B5EF4-FFF2-40B4-BE49-F238E27FC236}">
              <a16:creationId xmlns:a16="http://schemas.microsoft.com/office/drawing/2014/main" id="{1DAB6794-7298-4C0F-84AE-729BCD070B0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55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825500</xdr:colOff>
      <xdr:row>1</xdr:row>
      <xdr:rowOff>25400</xdr:rowOff>
    </xdr:to>
    <xdr:pic>
      <xdr:nvPicPr>
        <xdr:cNvPr id="2" name="Picture 3">
          <a:extLst>
            <a:ext uri="{FF2B5EF4-FFF2-40B4-BE49-F238E27FC236}">
              <a16:creationId xmlns:a16="http://schemas.microsoft.com/office/drawing/2014/main" id="{532F3771-9E4A-40E2-BF64-4B143A72A4F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55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e@treasury.nsw.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bs.gov.au/AusStats/ABS@.nsf/Previousproducts/5209.0.55.001Main%20Features4Final%20release%202006-07%20tables?opendocument&amp;tabname=Summary&amp;prodno=5209.0.55.001&amp;issue=Final%20release%202006-07%20tables&amp;num=&amp;vie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abs.gov.au/AUSSTATS/abs@.nsf/DetailsPage/1292.02006%20(Revision%202.0)?OpenDocument"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BFDC6-8856-4AB8-9C6E-68C028C76BB3}">
  <sheetPr codeName="Sheet1">
    <tabColor rgb="FFFFC000"/>
  </sheetPr>
  <dimension ref="A1:T20"/>
  <sheetViews>
    <sheetView showGridLines="0" tabSelected="1" zoomScale="130" zoomScaleNormal="130" workbookViewId="0">
      <selection activeCell="D2" sqref="D2"/>
    </sheetView>
  </sheetViews>
  <sheetFormatPr defaultColWidth="0" defaultRowHeight="14.5" zeroHeight="1" x14ac:dyDescent="0.35"/>
  <cols>
    <col min="1" max="1" width="1.81640625" customWidth="1"/>
    <col min="2" max="2" width="64.81640625" customWidth="1"/>
    <col min="3" max="3" width="0.81640625" customWidth="1"/>
    <col min="4" max="4" width="59.81640625" customWidth="1"/>
    <col min="5" max="5" width="0.54296875" customWidth="1"/>
    <col min="6" max="6" width="62.54296875" customWidth="1"/>
    <col min="7" max="7" width="4.453125" customWidth="1"/>
    <col min="8" max="20" width="0" hidden="1" customWidth="1"/>
    <col min="21" max="16384" width="8.7265625" hidden="1"/>
  </cols>
  <sheetData>
    <row r="1" spans="1:20" x14ac:dyDescent="0.35">
      <c r="A1" s="57"/>
      <c r="B1" s="57"/>
      <c r="C1" s="57"/>
      <c r="D1" s="57"/>
      <c r="E1" s="57"/>
      <c r="F1" s="57"/>
      <c r="G1" s="57"/>
      <c r="H1" s="57"/>
      <c r="I1" s="57"/>
      <c r="J1" s="57"/>
      <c r="K1" s="57"/>
      <c r="L1" s="57"/>
      <c r="M1" s="57"/>
      <c r="N1" s="57"/>
      <c r="O1" s="57"/>
      <c r="P1" s="57"/>
      <c r="Q1" s="57"/>
      <c r="R1" s="57"/>
      <c r="S1" s="57"/>
      <c r="T1" s="57"/>
    </row>
    <row r="2" spans="1:20" ht="61.5" customHeight="1" x14ac:dyDescent="0.35">
      <c r="A2" s="57"/>
      <c r="B2" s="57"/>
      <c r="C2" s="57"/>
      <c r="D2" s="118" t="s">
        <v>799</v>
      </c>
      <c r="E2" s="57"/>
      <c r="F2" s="57"/>
      <c r="G2" s="57"/>
      <c r="H2" s="57"/>
      <c r="I2" s="57"/>
      <c r="J2" s="57"/>
      <c r="K2" s="57"/>
      <c r="L2" s="57"/>
      <c r="M2" s="57"/>
      <c r="N2" s="57"/>
      <c r="O2" s="57"/>
      <c r="P2" s="57"/>
      <c r="Q2" s="57"/>
      <c r="R2" s="57"/>
      <c r="S2" s="57"/>
      <c r="T2" s="57"/>
    </row>
    <row r="3" spans="1:20" x14ac:dyDescent="0.35">
      <c r="A3" s="57"/>
      <c r="B3" s="57"/>
      <c r="C3" s="57"/>
      <c r="E3" s="57"/>
      <c r="F3" s="57"/>
      <c r="G3" s="57"/>
      <c r="H3" s="57"/>
      <c r="I3" s="57"/>
      <c r="J3" s="57"/>
      <c r="K3" s="57"/>
      <c r="L3" s="57"/>
      <c r="M3" s="57"/>
      <c r="N3" s="57"/>
      <c r="O3" s="57"/>
      <c r="P3" s="57"/>
      <c r="Q3" s="57"/>
      <c r="R3" s="57"/>
      <c r="S3" s="57"/>
      <c r="T3" s="57"/>
    </row>
    <row r="4" spans="1:20" ht="26" x14ac:dyDescent="0.35">
      <c r="A4" s="57"/>
      <c r="B4" s="58" t="s">
        <v>0</v>
      </c>
      <c r="C4" s="57"/>
      <c r="D4" s="117"/>
      <c r="E4" s="57"/>
      <c r="F4" s="57"/>
      <c r="G4" s="57"/>
      <c r="H4" s="57"/>
      <c r="I4" s="57"/>
      <c r="J4" s="57"/>
      <c r="K4" s="57"/>
      <c r="L4" s="57"/>
      <c r="M4" s="57"/>
      <c r="N4" s="57"/>
      <c r="O4" s="57"/>
      <c r="P4" s="57"/>
      <c r="Q4" s="57"/>
      <c r="R4" s="57"/>
      <c r="S4" s="57"/>
      <c r="T4" s="57"/>
    </row>
    <row r="5" spans="1:20" x14ac:dyDescent="0.35">
      <c r="A5" s="57"/>
      <c r="B5" s="114"/>
      <c r="C5" s="57"/>
      <c r="D5" s="57"/>
      <c r="E5" s="57"/>
      <c r="F5" s="57"/>
      <c r="G5" s="57"/>
      <c r="H5" s="57"/>
      <c r="I5" s="57"/>
      <c r="J5" s="57"/>
      <c r="K5" s="57"/>
      <c r="L5" s="57"/>
      <c r="M5" s="57"/>
      <c r="N5" s="57"/>
      <c r="O5" s="57"/>
      <c r="P5" s="57"/>
      <c r="Q5" s="57"/>
      <c r="R5" s="57"/>
      <c r="S5" s="57"/>
      <c r="T5" s="57"/>
    </row>
    <row r="6" spans="1:20" ht="15" thickBot="1" x14ac:dyDescent="0.4">
      <c r="A6" s="57"/>
      <c r="B6" s="57"/>
      <c r="C6" s="57"/>
      <c r="D6" s="57"/>
      <c r="E6" s="57"/>
      <c r="F6" s="57"/>
      <c r="G6" s="57"/>
      <c r="H6" s="57"/>
      <c r="I6" s="57"/>
      <c r="J6" s="57"/>
      <c r="K6" s="57"/>
      <c r="L6" s="57"/>
      <c r="M6" s="57"/>
      <c r="N6" s="57"/>
      <c r="O6" s="57"/>
      <c r="P6" s="57"/>
      <c r="Q6" s="57"/>
      <c r="R6" s="57"/>
      <c r="S6" s="57"/>
      <c r="T6" s="57"/>
    </row>
    <row r="7" spans="1:20" ht="18.5" x14ac:dyDescent="0.35">
      <c r="A7" s="57"/>
      <c r="B7" s="59" t="s">
        <v>1</v>
      </c>
      <c r="C7" s="57"/>
      <c r="D7" s="59" t="s">
        <v>2</v>
      </c>
      <c r="E7" s="57"/>
      <c r="F7" s="59" t="s">
        <v>3</v>
      </c>
      <c r="G7" s="57"/>
      <c r="H7" s="57"/>
      <c r="I7" s="57"/>
      <c r="J7" s="57"/>
      <c r="K7" s="57"/>
      <c r="L7" s="57"/>
      <c r="M7" s="57"/>
      <c r="N7" s="57"/>
      <c r="O7" s="57"/>
      <c r="P7" s="57"/>
      <c r="Q7" s="57"/>
      <c r="R7" s="57"/>
      <c r="S7" s="57"/>
      <c r="T7" s="57"/>
    </row>
    <row r="8" spans="1:20" ht="384" customHeight="1" thickBot="1" x14ac:dyDescent="0.4">
      <c r="A8" s="57"/>
      <c r="B8" s="60" t="s">
        <v>4</v>
      </c>
      <c r="C8" s="57"/>
      <c r="D8" s="60" t="s">
        <v>795</v>
      </c>
      <c r="E8" s="57"/>
      <c r="F8" s="60" t="s">
        <v>5</v>
      </c>
      <c r="G8" s="57"/>
      <c r="H8" s="57"/>
      <c r="I8" s="57"/>
      <c r="J8" s="57"/>
      <c r="K8" s="57"/>
      <c r="L8" s="57"/>
      <c r="M8" s="57"/>
      <c r="N8" s="57"/>
      <c r="O8" s="57"/>
      <c r="P8" s="57"/>
      <c r="Q8" s="57"/>
      <c r="R8" s="57"/>
      <c r="S8" s="57"/>
      <c r="T8" s="57"/>
    </row>
    <row r="9" spans="1:20" x14ac:dyDescent="0.35">
      <c r="A9" s="57"/>
      <c r="B9" s="61" t="s">
        <v>6</v>
      </c>
      <c r="C9" s="57"/>
      <c r="D9" s="57"/>
      <c r="E9" s="57"/>
      <c r="F9" s="57"/>
      <c r="G9" s="57"/>
      <c r="H9" s="57"/>
      <c r="I9" s="57"/>
      <c r="J9" s="57"/>
      <c r="K9" s="57"/>
      <c r="L9" s="57"/>
      <c r="M9" s="57"/>
      <c r="N9" s="57"/>
      <c r="O9" s="57"/>
      <c r="P9" s="57"/>
      <c r="Q9" s="57"/>
      <c r="R9" s="57"/>
      <c r="S9" s="57"/>
      <c r="T9" s="57"/>
    </row>
    <row r="10" spans="1:20" x14ac:dyDescent="0.35">
      <c r="A10" s="57"/>
      <c r="B10" s="62" t="s">
        <v>7</v>
      </c>
      <c r="C10" s="57"/>
      <c r="D10" s="57"/>
      <c r="E10" s="57"/>
      <c r="F10" s="57"/>
      <c r="G10" s="57"/>
      <c r="H10" s="57"/>
      <c r="I10" s="57"/>
      <c r="J10" s="57"/>
      <c r="K10" s="57"/>
      <c r="L10" s="57"/>
      <c r="M10" s="57"/>
      <c r="N10" s="57"/>
      <c r="O10" s="57"/>
      <c r="P10" s="57"/>
      <c r="Q10" s="57"/>
      <c r="R10" s="57"/>
      <c r="S10" s="57"/>
      <c r="T10" s="57"/>
    </row>
    <row r="11" spans="1:20" x14ac:dyDescent="0.35">
      <c r="A11" s="57"/>
      <c r="B11" s="63" t="s">
        <v>8</v>
      </c>
      <c r="C11" s="57"/>
      <c r="D11" s="57"/>
      <c r="E11" s="57"/>
      <c r="F11" s="57"/>
      <c r="G11" s="57"/>
      <c r="H11" s="57"/>
      <c r="I11" s="57"/>
      <c r="J11" s="57"/>
      <c r="K11" s="57"/>
      <c r="L11" s="57"/>
      <c r="M11" s="57"/>
      <c r="N11" s="57"/>
      <c r="O11" s="57"/>
      <c r="P11" s="57"/>
      <c r="Q11" s="57"/>
      <c r="R11" s="57"/>
      <c r="S11" s="57"/>
      <c r="T11" s="57"/>
    </row>
    <row r="12" spans="1:20" x14ac:dyDescent="0.35">
      <c r="A12" s="57"/>
      <c r="B12" s="57"/>
      <c r="C12" s="57"/>
      <c r="D12" s="57"/>
      <c r="E12" s="57"/>
      <c r="F12" s="57"/>
      <c r="G12" s="57"/>
      <c r="H12" s="57"/>
      <c r="I12" s="57"/>
      <c r="J12" s="57"/>
      <c r="K12" s="57"/>
      <c r="L12" s="57"/>
      <c r="M12" s="57"/>
      <c r="N12" s="57"/>
      <c r="O12" s="57"/>
      <c r="P12" s="57"/>
      <c r="Q12" s="57"/>
      <c r="R12" s="57"/>
      <c r="S12" s="57"/>
      <c r="T12" s="57"/>
    </row>
    <row r="13" spans="1:20" x14ac:dyDescent="0.35">
      <c r="A13" s="57"/>
      <c r="B13" s="57"/>
      <c r="C13" s="57"/>
      <c r="D13" s="57"/>
      <c r="E13" s="57"/>
      <c r="F13" s="57"/>
      <c r="G13" s="57"/>
      <c r="H13" s="57"/>
      <c r="I13" s="57"/>
      <c r="J13" s="57"/>
      <c r="K13" s="57"/>
      <c r="L13" s="57"/>
      <c r="M13" s="57"/>
      <c r="N13" s="57"/>
      <c r="O13" s="57"/>
      <c r="P13" s="57"/>
      <c r="Q13" s="57"/>
      <c r="R13" s="57"/>
      <c r="S13" s="57"/>
      <c r="T13" s="57"/>
    </row>
    <row r="14" spans="1:20" x14ac:dyDescent="0.35">
      <c r="A14" s="57"/>
      <c r="B14" s="57"/>
      <c r="C14" s="57"/>
      <c r="D14" s="57"/>
      <c r="E14" s="57"/>
      <c r="F14" s="57"/>
      <c r="G14" s="57"/>
      <c r="H14" s="57"/>
      <c r="I14" s="57"/>
      <c r="J14" s="57"/>
      <c r="K14" s="57"/>
      <c r="L14" s="57"/>
      <c r="M14" s="57"/>
      <c r="N14" s="57"/>
      <c r="O14" s="57"/>
      <c r="P14" s="57"/>
      <c r="Q14" s="57"/>
      <c r="R14" s="57"/>
      <c r="S14" s="57"/>
      <c r="T14" s="57"/>
    </row>
    <row r="15" spans="1:20" x14ac:dyDescent="0.35">
      <c r="A15" s="57"/>
      <c r="B15" s="57"/>
      <c r="C15" s="57"/>
      <c r="D15" s="57"/>
      <c r="E15" s="57"/>
      <c r="F15" s="57"/>
      <c r="G15" s="57"/>
      <c r="H15" s="57"/>
      <c r="I15" s="57"/>
      <c r="J15" s="57"/>
      <c r="K15" s="57"/>
      <c r="L15" s="57"/>
      <c r="M15" s="57"/>
      <c r="N15" s="57"/>
      <c r="O15" s="57"/>
      <c r="P15" s="57"/>
      <c r="Q15" s="57"/>
      <c r="R15" s="57"/>
      <c r="S15" s="57"/>
      <c r="T15" s="57"/>
    </row>
    <row r="16" spans="1:20" x14ac:dyDescent="0.35"/>
    <row r="17" x14ac:dyDescent="0.35"/>
    <row r="18" x14ac:dyDescent="0.35"/>
    <row r="19" x14ac:dyDescent="0.35"/>
    <row r="20" x14ac:dyDescent="0.35"/>
  </sheetData>
  <hyperlinks>
    <hyperlink ref="B11" r:id="rId1" xr:uid="{2EF6E18D-BEB5-4F49-BAF1-18547F4EE95A}"/>
  </hyperlink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0E755-085A-45AD-A36F-3EE4B48B4420}">
  <sheetPr codeName="Sheet9">
    <tabColor rgb="FF92D050"/>
  </sheetPr>
  <dimension ref="A1:Q126"/>
  <sheetViews>
    <sheetView showGridLines="0" zoomScale="85" zoomScaleNormal="85" workbookViewId="0">
      <pane ySplit="5" topLeftCell="A6" activePane="bottomLeft" state="frozen"/>
      <selection sqref="A1:XFD1048576"/>
      <selection pane="bottomLeft" activeCell="I54" sqref="I54"/>
    </sheetView>
  </sheetViews>
  <sheetFormatPr defaultColWidth="0" defaultRowHeight="12" zeroHeight="1" x14ac:dyDescent="0.3"/>
  <cols>
    <col min="1" max="1" width="0.7265625" style="44" customWidth="1"/>
    <col min="2" max="2" width="7.453125" style="44" customWidth="1"/>
    <col min="3" max="3" width="46.1796875" style="44" customWidth="1"/>
    <col min="4" max="10" width="11.453125" style="44" customWidth="1"/>
    <col min="11" max="11" width="6.54296875" style="44" customWidth="1"/>
    <col min="12" max="17" width="0" style="44" hidden="1" customWidth="1"/>
    <col min="18" max="16384" width="8.81640625" style="44" hidden="1"/>
  </cols>
  <sheetData>
    <row r="1" spans="1:16" ht="14.5" x14ac:dyDescent="0.3">
      <c r="A1" s="38"/>
      <c r="B1" s="38"/>
      <c r="C1" s="38"/>
      <c r="D1" s="38"/>
      <c r="E1" s="38"/>
      <c r="F1" s="38"/>
      <c r="G1" s="38"/>
      <c r="H1" s="38"/>
      <c r="I1" s="38"/>
      <c r="J1" s="38"/>
      <c r="K1" s="38"/>
    </row>
    <row r="2" spans="1:16" ht="23.5" x14ac:dyDescent="0.3">
      <c r="A2" s="38"/>
      <c r="B2" s="43" t="s">
        <v>271</v>
      </c>
      <c r="C2" s="43"/>
      <c r="D2" s="38"/>
      <c r="E2" s="38"/>
      <c r="F2" s="38"/>
      <c r="G2" s="38"/>
      <c r="H2" s="38"/>
      <c r="I2" s="38"/>
      <c r="J2" s="38"/>
      <c r="K2" s="38"/>
    </row>
    <row r="3" spans="1:16" x14ac:dyDescent="0.3"/>
    <row r="4" spans="1:16" x14ac:dyDescent="0.3">
      <c r="C4" s="40"/>
      <c r="D4" s="55" t="s">
        <v>272</v>
      </c>
      <c r="E4" s="55" t="s">
        <v>273</v>
      </c>
      <c r="F4" s="55" t="s">
        <v>274</v>
      </c>
      <c r="G4" s="55" t="s">
        <v>275</v>
      </c>
      <c r="H4" s="55" t="s">
        <v>276</v>
      </c>
      <c r="I4" s="55" t="s">
        <v>277</v>
      </c>
      <c r="J4" s="55" t="s">
        <v>278</v>
      </c>
      <c r="K4" s="40"/>
      <c r="L4" s="40"/>
      <c r="M4" s="40"/>
      <c r="N4" s="40"/>
      <c r="O4" s="40"/>
      <c r="P4" s="40"/>
    </row>
    <row r="5" spans="1:16" ht="43.5" customHeight="1" x14ac:dyDescent="0.3">
      <c r="B5" s="50" t="s">
        <v>279</v>
      </c>
      <c r="C5" s="50" t="s">
        <v>53</v>
      </c>
      <c r="D5" s="48" t="s">
        <v>73</v>
      </c>
      <c r="E5" s="48" t="s">
        <v>280</v>
      </c>
      <c r="F5" s="48" t="s">
        <v>281</v>
      </c>
      <c r="G5" s="48" t="s">
        <v>282</v>
      </c>
      <c r="H5" s="48" t="s">
        <v>283</v>
      </c>
      <c r="I5" s="48" t="s">
        <v>284</v>
      </c>
      <c r="J5" s="48" t="s">
        <v>285</v>
      </c>
    </row>
    <row r="6" spans="1:16" x14ac:dyDescent="0.3">
      <c r="B6" s="56">
        <v>101</v>
      </c>
      <c r="C6" s="49" t="s">
        <v>116</v>
      </c>
      <c r="D6" s="51">
        <v>1.38</v>
      </c>
      <c r="E6" s="51">
        <v>0.96</v>
      </c>
      <c r="F6" s="51">
        <v>0.97</v>
      </c>
      <c r="G6" s="51">
        <v>1.93</v>
      </c>
      <c r="H6" s="51">
        <v>3.3</v>
      </c>
      <c r="I6" s="51">
        <v>1.43</v>
      </c>
      <c r="J6" s="51">
        <v>4.7300000000000004</v>
      </c>
    </row>
    <row r="7" spans="1:16" x14ac:dyDescent="0.3">
      <c r="B7" s="56">
        <v>102</v>
      </c>
      <c r="C7" s="49" t="s">
        <v>55</v>
      </c>
      <c r="D7" s="51">
        <v>1.85</v>
      </c>
      <c r="E7" s="51">
        <v>0.63</v>
      </c>
      <c r="F7" s="51">
        <v>0.68</v>
      </c>
      <c r="G7" s="51">
        <v>1.31</v>
      </c>
      <c r="H7" s="51">
        <v>3.16</v>
      </c>
      <c r="I7" s="51">
        <v>1.1399999999999999</v>
      </c>
      <c r="J7" s="51">
        <v>4.3099999999999996</v>
      </c>
    </row>
    <row r="8" spans="1:16" x14ac:dyDescent="0.3">
      <c r="B8" s="56">
        <v>103</v>
      </c>
      <c r="C8" s="49" t="s">
        <v>119</v>
      </c>
      <c r="D8" s="51">
        <v>2.0099999999999998</v>
      </c>
      <c r="E8" s="51">
        <v>0.9</v>
      </c>
      <c r="F8" s="51">
        <v>0.88</v>
      </c>
      <c r="G8" s="51">
        <v>1.78</v>
      </c>
      <c r="H8" s="51">
        <v>3.78</v>
      </c>
      <c r="I8" s="51">
        <v>1.52</v>
      </c>
      <c r="J8" s="51">
        <v>5.31</v>
      </c>
    </row>
    <row r="9" spans="1:16" x14ac:dyDescent="0.3">
      <c r="B9" s="56">
        <v>201</v>
      </c>
      <c r="C9" s="49" t="s">
        <v>120</v>
      </c>
      <c r="D9" s="51">
        <v>1.19</v>
      </c>
      <c r="E9" s="51">
        <v>1.08</v>
      </c>
      <c r="F9" s="51">
        <v>0.89</v>
      </c>
      <c r="G9" s="51">
        <v>1.97</v>
      </c>
      <c r="H9" s="51">
        <v>3.17</v>
      </c>
      <c r="I9" s="51">
        <v>2.0099999999999998</v>
      </c>
      <c r="J9" s="51">
        <v>5.17</v>
      </c>
    </row>
    <row r="10" spans="1:16" x14ac:dyDescent="0.3">
      <c r="B10" s="56">
        <v>301</v>
      </c>
      <c r="C10" s="49" t="s">
        <v>121</v>
      </c>
      <c r="D10" s="51">
        <v>1.35</v>
      </c>
      <c r="E10" s="51">
        <v>0.62</v>
      </c>
      <c r="F10" s="51">
        <v>0.72</v>
      </c>
      <c r="G10" s="51">
        <v>1.34</v>
      </c>
      <c r="H10" s="51">
        <v>2.69</v>
      </c>
      <c r="I10" s="51">
        <v>1.65</v>
      </c>
      <c r="J10" s="51">
        <v>4.33</v>
      </c>
    </row>
    <row r="11" spans="1:16" x14ac:dyDescent="0.3">
      <c r="B11" s="56">
        <v>401</v>
      </c>
      <c r="C11" s="49" t="s">
        <v>122</v>
      </c>
      <c r="D11" s="51">
        <v>0.97</v>
      </c>
      <c r="E11" s="51">
        <v>0.86</v>
      </c>
      <c r="F11" s="51">
        <v>0.77</v>
      </c>
      <c r="G11" s="51">
        <v>1.64</v>
      </c>
      <c r="H11" s="51">
        <v>2.61</v>
      </c>
      <c r="I11" s="51">
        <v>1.45</v>
      </c>
      <c r="J11" s="51">
        <v>4.0599999999999996</v>
      </c>
    </row>
    <row r="12" spans="1:16" x14ac:dyDescent="0.3">
      <c r="B12" s="56">
        <v>501</v>
      </c>
      <c r="C12" s="49" t="s">
        <v>123</v>
      </c>
      <c r="D12" s="51">
        <v>1.58</v>
      </c>
      <c r="E12" s="51">
        <v>1.42</v>
      </c>
      <c r="F12" s="51">
        <v>1.19</v>
      </c>
      <c r="G12" s="51">
        <v>2.61</v>
      </c>
      <c r="H12" s="51">
        <v>4.2</v>
      </c>
      <c r="I12" s="51">
        <v>2.09</v>
      </c>
      <c r="J12" s="51">
        <v>6.29</v>
      </c>
    </row>
    <row r="13" spans="1:16" x14ac:dyDescent="0.3">
      <c r="B13" s="56">
        <v>601</v>
      </c>
      <c r="C13" s="49" t="s">
        <v>124</v>
      </c>
      <c r="D13" s="51">
        <v>0.8</v>
      </c>
      <c r="E13" s="51">
        <v>0.79</v>
      </c>
      <c r="F13" s="51">
        <v>0.57999999999999996</v>
      </c>
      <c r="G13" s="51">
        <v>1.37</v>
      </c>
      <c r="H13" s="51">
        <v>2.17</v>
      </c>
      <c r="I13" s="51">
        <v>1.22</v>
      </c>
      <c r="J13" s="51">
        <v>3.39</v>
      </c>
    </row>
    <row r="14" spans="1:16" x14ac:dyDescent="0.3">
      <c r="B14" s="56">
        <v>701</v>
      </c>
      <c r="C14" s="49" t="s">
        <v>127</v>
      </c>
      <c r="D14" s="51">
        <v>0.43</v>
      </c>
      <c r="E14" s="51">
        <v>0.52</v>
      </c>
      <c r="F14" s="51">
        <v>0.51</v>
      </c>
      <c r="G14" s="51">
        <v>1.02</v>
      </c>
      <c r="H14" s="51">
        <v>1.45</v>
      </c>
      <c r="I14" s="51">
        <v>1.01</v>
      </c>
      <c r="J14" s="51">
        <v>2.46</v>
      </c>
    </row>
    <row r="15" spans="1:16" x14ac:dyDescent="0.3">
      <c r="B15" s="56">
        <v>801</v>
      </c>
      <c r="C15" s="49" t="s">
        <v>128</v>
      </c>
      <c r="D15" s="51">
        <v>0.78</v>
      </c>
      <c r="E15" s="51">
        <v>0.48</v>
      </c>
      <c r="F15" s="51">
        <v>0.45</v>
      </c>
      <c r="G15" s="51">
        <v>0.93</v>
      </c>
      <c r="H15" s="51">
        <v>1.72</v>
      </c>
      <c r="I15" s="51">
        <v>0.95</v>
      </c>
      <c r="J15" s="51">
        <v>2.66</v>
      </c>
    </row>
    <row r="16" spans="1:16" x14ac:dyDescent="0.3">
      <c r="B16" s="56">
        <v>802</v>
      </c>
      <c r="C16" s="49" t="s">
        <v>129</v>
      </c>
      <c r="D16" s="51">
        <v>1.1599999999999999</v>
      </c>
      <c r="E16" s="51">
        <v>1.54</v>
      </c>
      <c r="F16" s="51">
        <v>1.23</v>
      </c>
      <c r="G16" s="51">
        <v>2.77</v>
      </c>
      <c r="H16" s="51">
        <v>3.92</v>
      </c>
      <c r="I16" s="51">
        <v>2.21</v>
      </c>
      <c r="J16" s="51">
        <v>6.13</v>
      </c>
    </row>
    <row r="17" spans="2:10" x14ac:dyDescent="0.3">
      <c r="B17" s="56">
        <v>901</v>
      </c>
      <c r="C17" s="49" t="s">
        <v>130</v>
      </c>
      <c r="D17" s="51">
        <v>2.84</v>
      </c>
      <c r="E17" s="51">
        <v>1.04</v>
      </c>
      <c r="F17" s="51">
        <v>0.86</v>
      </c>
      <c r="G17" s="51">
        <v>1.9</v>
      </c>
      <c r="H17" s="51">
        <v>4.74</v>
      </c>
      <c r="I17" s="51">
        <v>2.08</v>
      </c>
      <c r="J17" s="51">
        <v>6.82</v>
      </c>
    </row>
    <row r="18" spans="2:10" x14ac:dyDescent="0.3">
      <c r="B18" s="56">
        <v>1001</v>
      </c>
      <c r="C18" s="49" t="s">
        <v>131</v>
      </c>
      <c r="D18" s="51">
        <v>4.13</v>
      </c>
      <c r="E18" s="51">
        <v>1.23</v>
      </c>
      <c r="F18" s="51">
        <v>0.93</v>
      </c>
      <c r="G18" s="51">
        <v>2.16</v>
      </c>
      <c r="H18" s="51">
        <v>6.28</v>
      </c>
      <c r="I18" s="51">
        <v>2.86</v>
      </c>
      <c r="J18" s="51">
        <v>9.15</v>
      </c>
    </row>
    <row r="19" spans="2:10" x14ac:dyDescent="0.3">
      <c r="B19" s="56">
        <v>1101</v>
      </c>
      <c r="C19" s="49" t="s">
        <v>132</v>
      </c>
      <c r="D19" s="51">
        <v>2.02</v>
      </c>
      <c r="E19" s="51">
        <v>1.32</v>
      </c>
      <c r="F19" s="51">
        <v>1.45</v>
      </c>
      <c r="G19" s="51">
        <v>2.77</v>
      </c>
      <c r="H19" s="51">
        <v>4.79</v>
      </c>
      <c r="I19" s="51">
        <v>1.97</v>
      </c>
      <c r="J19" s="51">
        <v>6.76</v>
      </c>
    </row>
    <row r="20" spans="2:10" x14ac:dyDescent="0.3">
      <c r="B20" s="56">
        <v>1102</v>
      </c>
      <c r="C20" s="49" t="s">
        <v>135</v>
      </c>
      <c r="D20" s="51">
        <v>1.24</v>
      </c>
      <c r="E20" s="51">
        <v>1.04</v>
      </c>
      <c r="F20" s="51">
        <v>1.21</v>
      </c>
      <c r="G20" s="51">
        <v>2.2599999999999998</v>
      </c>
      <c r="H20" s="51">
        <v>3.5</v>
      </c>
      <c r="I20" s="51">
        <v>1.8</v>
      </c>
      <c r="J20" s="51">
        <v>5.3</v>
      </c>
    </row>
    <row r="21" spans="2:10" x14ac:dyDescent="0.3">
      <c r="B21" s="56">
        <v>1103</v>
      </c>
      <c r="C21" s="49" t="s">
        <v>136</v>
      </c>
      <c r="D21" s="51">
        <v>1.64</v>
      </c>
      <c r="E21" s="51">
        <v>1.34</v>
      </c>
      <c r="F21" s="51">
        <v>1.56</v>
      </c>
      <c r="G21" s="51">
        <v>2.9</v>
      </c>
      <c r="H21" s="51">
        <v>4.54</v>
      </c>
      <c r="I21" s="51">
        <v>2.0699999999999998</v>
      </c>
      <c r="J21" s="51">
        <v>6.61</v>
      </c>
    </row>
    <row r="22" spans="2:10" x14ac:dyDescent="0.3">
      <c r="B22" s="56">
        <v>1104</v>
      </c>
      <c r="C22" s="49" t="s">
        <v>137</v>
      </c>
      <c r="D22" s="51">
        <v>1.32</v>
      </c>
      <c r="E22" s="51">
        <v>1.42</v>
      </c>
      <c r="F22" s="51">
        <v>1.21</v>
      </c>
      <c r="G22" s="51">
        <v>2.63</v>
      </c>
      <c r="H22" s="51">
        <v>3.95</v>
      </c>
      <c r="I22" s="51">
        <v>2.37</v>
      </c>
      <c r="J22" s="51">
        <v>6.32</v>
      </c>
    </row>
    <row r="23" spans="2:10" x14ac:dyDescent="0.3">
      <c r="B23" s="56">
        <v>1105</v>
      </c>
      <c r="C23" s="49" t="s">
        <v>138</v>
      </c>
      <c r="D23" s="51">
        <v>0.57999999999999996</v>
      </c>
      <c r="E23" s="51">
        <v>1.08</v>
      </c>
      <c r="F23" s="51">
        <v>1.37</v>
      </c>
      <c r="G23" s="51">
        <v>2.4500000000000002</v>
      </c>
      <c r="H23" s="51">
        <v>3.03</v>
      </c>
      <c r="I23" s="51">
        <v>1.76</v>
      </c>
      <c r="J23" s="51">
        <v>4.79</v>
      </c>
    </row>
    <row r="24" spans="2:10" x14ac:dyDescent="0.3">
      <c r="B24" s="56">
        <v>1106</v>
      </c>
      <c r="C24" s="49" t="s">
        <v>139</v>
      </c>
      <c r="D24" s="51">
        <v>0.98</v>
      </c>
      <c r="E24" s="51">
        <v>1.58</v>
      </c>
      <c r="F24" s="51">
        <v>1.54</v>
      </c>
      <c r="G24" s="51">
        <v>3.11</v>
      </c>
      <c r="H24" s="51">
        <v>4.0999999999999996</v>
      </c>
      <c r="I24" s="51">
        <v>2.2999999999999998</v>
      </c>
      <c r="J24" s="51">
        <v>6.4</v>
      </c>
    </row>
    <row r="25" spans="2:10" x14ac:dyDescent="0.3">
      <c r="B25" s="56">
        <v>1107</v>
      </c>
      <c r="C25" s="49" t="s">
        <v>140</v>
      </c>
      <c r="D25" s="51">
        <v>6.34</v>
      </c>
      <c r="E25" s="51">
        <v>1.2</v>
      </c>
      <c r="F25" s="51">
        <v>1.24</v>
      </c>
      <c r="G25" s="51">
        <v>2.4500000000000002</v>
      </c>
      <c r="H25" s="51">
        <v>8.7899999999999991</v>
      </c>
      <c r="I25" s="51">
        <v>2.92</v>
      </c>
      <c r="J25" s="51">
        <v>11.71</v>
      </c>
    </row>
    <row r="26" spans="2:10" x14ac:dyDescent="0.3">
      <c r="B26" s="56">
        <v>1108</v>
      </c>
      <c r="C26" s="49" t="s">
        <v>141</v>
      </c>
      <c r="D26" s="51">
        <v>1.76</v>
      </c>
      <c r="E26" s="51">
        <v>1.34</v>
      </c>
      <c r="F26" s="51">
        <v>1.29</v>
      </c>
      <c r="G26" s="51">
        <v>2.63</v>
      </c>
      <c r="H26" s="51">
        <v>4.3899999999999997</v>
      </c>
      <c r="I26" s="51">
        <v>2.2599999999999998</v>
      </c>
      <c r="J26" s="51">
        <v>6.65</v>
      </c>
    </row>
    <row r="27" spans="2:10" x14ac:dyDescent="0.3">
      <c r="B27" s="56">
        <v>1109</v>
      </c>
      <c r="C27" s="49" t="s">
        <v>142</v>
      </c>
      <c r="D27" s="51">
        <v>1.06</v>
      </c>
      <c r="E27" s="51">
        <v>1.25</v>
      </c>
      <c r="F27" s="51">
        <v>1.22</v>
      </c>
      <c r="G27" s="51">
        <v>2.4700000000000002</v>
      </c>
      <c r="H27" s="51">
        <v>3.53</v>
      </c>
      <c r="I27" s="51">
        <v>2.0699999999999998</v>
      </c>
      <c r="J27" s="51">
        <v>5.6</v>
      </c>
    </row>
    <row r="28" spans="2:10" x14ac:dyDescent="0.3">
      <c r="B28" s="56">
        <v>1201</v>
      </c>
      <c r="C28" s="49" t="s">
        <v>143</v>
      </c>
      <c r="D28" s="51">
        <v>1.34</v>
      </c>
      <c r="E28" s="51">
        <v>1.65</v>
      </c>
      <c r="F28" s="51">
        <v>1.29</v>
      </c>
      <c r="G28" s="51">
        <v>2.94</v>
      </c>
      <c r="H28" s="51">
        <v>4.28</v>
      </c>
      <c r="I28" s="51">
        <v>2.36</v>
      </c>
      <c r="J28" s="51">
        <v>6.64</v>
      </c>
    </row>
    <row r="29" spans="2:10" x14ac:dyDescent="0.3">
      <c r="B29" s="56">
        <v>1202</v>
      </c>
      <c r="C29" s="49" t="s">
        <v>144</v>
      </c>
      <c r="D29" s="51">
        <v>0.95</v>
      </c>
      <c r="E29" s="51">
        <v>1.1299999999999999</v>
      </c>
      <c r="F29" s="51">
        <v>0.92</v>
      </c>
      <c r="G29" s="51">
        <v>2.04</v>
      </c>
      <c r="H29" s="51">
        <v>2.99</v>
      </c>
      <c r="I29" s="51">
        <v>1.84</v>
      </c>
      <c r="J29" s="51">
        <v>4.83</v>
      </c>
    </row>
    <row r="30" spans="2:10" x14ac:dyDescent="0.3">
      <c r="B30" s="56">
        <v>1205</v>
      </c>
      <c r="C30" s="49" t="s">
        <v>145</v>
      </c>
      <c r="D30" s="52">
        <v>3.88</v>
      </c>
      <c r="E30" s="52">
        <v>1.49</v>
      </c>
      <c r="F30" s="52">
        <v>1.23</v>
      </c>
      <c r="G30" s="52">
        <v>2.72</v>
      </c>
      <c r="H30" s="52">
        <v>6.61</v>
      </c>
      <c r="I30" s="51">
        <v>2.19</v>
      </c>
      <c r="J30" s="51">
        <v>8.8000000000000007</v>
      </c>
    </row>
    <row r="31" spans="2:10" x14ac:dyDescent="0.3">
      <c r="B31" s="56">
        <v>1301</v>
      </c>
      <c r="C31" s="49" t="s">
        <v>146</v>
      </c>
      <c r="D31" s="51">
        <v>3.57</v>
      </c>
      <c r="E31" s="51">
        <v>1.1000000000000001</v>
      </c>
      <c r="F31" s="51">
        <v>1.18</v>
      </c>
      <c r="G31" s="51">
        <v>2.2799999999999998</v>
      </c>
      <c r="H31" s="51">
        <v>5.85</v>
      </c>
      <c r="I31" s="51">
        <v>1.91</v>
      </c>
      <c r="J31" s="51">
        <v>7.75</v>
      </c>
    </row>
    <row r="32" spans="2:10" x14ac:dyDescent="0.3">
      <c r="B32" s="56">
        <v>1302</v>
      </c>
      <c r="C32" s="49" t="s">
        <v>147</v>
      </c>
      <c r="D32" s="51">
        <v>1.1100000000000001</v>
      </c>
      <c r="E32" s="51">
        <v>1.33</v>
      </c>
      <c r="F32" s="51">
        <v>1.48</v>
      </c>
      <c r="G32" s="51">
        <v>2.82</v>
      </c>
      <c r="H32" s="51">
        <v>3.93</v>
      </c>
      <c r="I32" s="51">
        <v>1.66</v>
      </c>
      <c r="J32" s="51">
        <v>5.58</v>
      </c>
    </row>
    <row r="33" spans="2:10" x14ac:dyDescent="0.3">
      <c r="B33" s="56">
        <v>1303</v>
      </c>
      <c r="C33" s="49" t="s">
        <v>148</v>
      </c>
      <c r="D33" s="51">
        <v>2.89</v>
      </c>
      <c r="E33" s="51">
        <v>1.1000000000000001</v>
      </c>
      <c r="F33" s="51">
        <v>1.02</v>
      </c>
      <c r="G33" s="51">
        <v>2.12</v>
      </c>
      <c r="H33" s="51">
        <v>5.01</v>
      </c>
      <c r="I33" s="51">
        <v>2.2200000000000002</v>
      </c>
      <c r="J33" s="51">
        <v>7.23</v>
      </c>
    </row>
    <row r="34" spans="2:10" x14ac:dyDescent="0.3">
      <c r="B34" s="56">
        <v>1304</v>
      </c>
      <c r="C34" s="49" t="s">
        <v>149</v>
      </c>
      <c r="D34" s="51">
        <v>15.6</v>
      </c>
      <c r="E34" s="51">
        <v>0.73</v>
      </c>
      <c r="F34" s="51">
        <v>0.74</v>
      </c>
      <c r="G34" s="51">
        <v>1.47</v>
      </c>
      <c r="H34" s="51">
        <v>17.07</v>
      </c>
      <c r="I34" s="51">
        <v>2.7</v>
      </c>
      <c r="J34" s="51">
        <v>19.77</v>
      </c>
    </row>
    <row r="35" spans="2:10" x14ac:dyDescent="0.3">
      <c r="B35" s="56">
        <v>1305</v>
      </c>
      <c r="C35" s="49" t="s">
        <v>150</v>
      </c>
      <c r="D35" s="51">
        <v>15.68</v>
      </c>
      <c r="E35" s="51">
        <v>0.91</v>
      </c>
      <c r="F35" s="51">
        <v>0.41</v>
      </c>
      <c r="G35" s="51">
        <v>1.32</v>
      </c>
      <c r="H35" s="51">
        <v>17.010000000000002</v>
      </c>
      <c r="I35" s="51">
        <v>3.28</v>
      </c>
      <c r="J35" s="51">
        <v>20.28</v>
      </c>
    </row>
    <row r="36" spans="2:10" x14ac:dyDescent="0.3">
      <c r="B36" s="56">
        <v>1306</v>
      </c>
      <c r="C36" s="49" t="s">
        <v>151</v>
      </c>
      <c r="D36" s="51">
        <v>5.81</v>
      </c>
      <c r="E36" s="51">
        <v>1.1100000000000001</v>
      </c>
      <c r="F36" s="51">
        <v>0.65</v>
      </c>
      <c r="G36" s="51">
        <v>1.77</v>
      </c>
      <c r="H36" s="51">
        <v>7.58</v>
      </c>
      <c r="I36" s="51">
        <v>2.5099999999999998</v>
      </c>
      <c r="J36" s="51">
        <v>10.09</v>
      </c>
    </row>
    <row r="37" spans="2:10" x14ac:dyDescent="0.3">
      <c r="B37" s="56">
        <v>1401</v>
      </c>
      <c r="C37" s="49" t="s">
        <v>152</v>
      </c>
      <c r="D37" s="51">
        <v>2.3199999999999998</v>
      </c>
      <c r="E37" s="51">
        <v>1.42</v>
      </c>
      <c r="F37" s="51">
        <v>1.24</v>
      </c>
      <c r="G37" s="51">
        <v>2.66</v>
      </c>
      <c r="H37" s="51">
        <v>4.9800000000000004</v>
      </c>
      <c r="I37" s="51">
        <v>2.2599999999999998</v>
      </c>
      <c r="J37" s="51">
        <v>7.24</v>
      </c>
    </row>
    <row r="38" spans="2:10" x14ac:dyDescent="0.3">
      <c r="B38" s="56">
        <v>1402</v>
      </c>
      <c r="C38" s="49" t="s">
        <v>153</v>
      </c>
      <c r="D38" s="51">
        <v>2.5</v>
      </c>
      <c r="E38" s="51">
        <v>1.37</v>
      </c>
      <c r="F38" s="51">
        <v>1.17</v>
      </c>
      <c r="G38" s="51">
        <v>2.54</v>
      </c>
      <c r="H38" s="51">
        <v>5.05</v>
      </c>
      <c r="I38" s="51">
        <v>2.65</v>
      </c>
      <c r="J38" s="51">
        <v>7.69</v>
      </c>
    </row>
    <row r="39" spans="2:10" x14ac:dyDescent="0.3">
      <c r="B39" s="56">
        <v>1501</v>
      </c>
      <c r="C39" s="49" t="s">
        <v>154</v>
      </c>
      <c r="D39" s="51">
        <v>2.09</v>
      </c>
      <c r="E39" s="51">
        <v>1.31</v>
      </c>
      <c r="F39" s="51">
        <v>1.24</v>
      </c>
      <c r="G39" s="51">
        <v>2.54</v>
      </c>
      <c r="H39" s="51">
        <v>4.63</v>
      </c>
      <c r="I39" s="51">
        <v>2.21</v>
      </c>
      <c r="J39" s="51">
        <v>6.84</v>
      </c>
    </row>
    <row r="40" spans="2:10" x14ac:dyDescent="0.3">
      <c r="B40" s="56">
        <v>1502</v>
      </c>
      <c r="C40" s="49" t="s">
        <v>155</v>
      </c>
      <c r="D40" s="51">
        <v>1.41</v>
      </c>
      <c r="E40" s="51">
        <v>1.47</v>
      </c>
      <c r="F40" s="51">
        <v>1.1399999999999999</v>
      </c>
      <c r="G40" s="51">
        <v>2.61</v>
      </c>
      <c r="H40" s="51">
        <v>4.03</v>
      </c>
      <c r="I40" s="51">
        <v>2.4300000000000002</v>
      </c>
      <c r="J40" s="51">
        <v>6.46</v>
      </c>
    </row>
    <row r="41" spans="2:10" x14ac:dyDescent="0.3">
      <c r="B41" s="56">
        <v>1601</v>
      </c>
      <c r="C41" s="49" t="s">
        <v>156</v>
      </c>
      <c r="D41" s="51">
        <v>7.17</v>
      </c>
      <c r="E41" s="51">
        <v>1.27</v>
      </c>
      <c r="F41" s="51">
        <v>0.88</v>
      </c>
      <c r="G41" s="51">
        <v>2.15</v>
      </c>
      <c r="H41" s="51">
        <v>9.32</v>
      </c>
      <c r="I41" s="51">
        <v>2.95</v>
      </c>
      <c r="J41" s="51">
        <v>12.27</v>
      </c>
    </row>
    <row r="42" spans="2:10" x14ac:dyDescent="0.3">
      <c r="B42" s="56">
        <v>1701</v>
      </c>
      <c r="C42" s="49" t="s">
        <v>157</v>
      </c>
      <c r="D42" s="51">
        <v>0.82</v>
      </c>
      <c r="E42" s="51">
        <v>0.6</v>
      </c>
      <c r="F42" s="51">
        <v>0.49</v>
      </c>
      <c r="G42" s="51">
        <v>1.0900000000000001</v>
      </c>
      <c r="H42" s="51">
        <v>1.91</v>
      </c>
      <c r="I42" s="51">
        <v>0.76</v>
      </c>
      <c r="J42" s="51">
        <v>2.66</v>
      </c>
    </row>
    <row r="43" spans="2:10" x14ac:dyDescent="0.3">
      <c r="B43" s="56">
        <v>1801</v>
      </c>
      <c r="C43" s="49" t="s">
        <v>158</v>
      </c>
      <c r="D43" s="51">
        <v>1.73</v>
      </c>
      <c r="E43" s="51">
        <v>1.22</v>
      </c>
      <c r="F43" s="51">
        <v>0.97</v>
      </c>
      <c r="G43" s="51">
        <v>2.19</v>
      </c>
      <c r="H43" s="51">
        <v>3.92</v>
      </c>
      <c r="I43" s="51">
        <v>2.13</v>
      </c>
      <c r="J43" s="51">
        <v>6.06</v>
      </c>
    </row>
    <row r="44" spans="2:10" x14ac:dyDescent="0.3">
      <c r="B44" s="56">
        <v>1802</v>
      </c>
      <c r="C44" s="49" t="s">
        <v>159</v>
      </c>
      <c r="D44" s="51">
        <v>1.17</v>
      </c>
      <c r="E44" s="51">
        <v>0.42</v>
      </c>
      <c r="F44" s="51">
        <v>0.37</v>
      </c>
      <c r="G44" s="51">
        <v>0.78</v>
      </c>
      <c r="H44" s="51">
        <v>1.96</v>
      </c>
      <c r="I44" s="51">
        <v>1.23</v>
      </c>
      <c r="J44" s="51">
        <v>3.19</v>
      </c>
    </row>
    <row r="45" spans="2:10" x14ac:dyDescent="0.3">
      <c r="B45" s="56">
        <v>1803</v>
      </c>
      <c r="C45" s="49" t="s">
        <v>160</v>
      </c>
      <c r="D45" s="51">
        <v>0.7</v>
      </c>
      <c r="E45" s="51">
        <v>1.1000000000000001</v>
      </c>
      <c r="F45" s="51">
        <v>1.02</v>
      </c>
      <c r="G45" s="51">
        <v>2.12</v>
      </c>
      <c r="H45" s="51">
        <v>2.82</v>
      </c>
      <c r="I45" s="51">
        <v>2.09</v>
      </c>
      <c r="J45" s="51">
        <v>4.91</v>
      </c>
    </row>
    <row r="46" spans="2:10" x14ac:dyDescent="0.3">
      <c r="B46" s="56">
        <v>1804</v>
      </c>
      <c r="C46" s="49" t="s">
        <v>161</v>
      </c>
      <c r="D46" s="51">
        <v>2.0499999999999998</v>
      </c>
      <c r="E46" s="51">
        <v>0.76</v>
      </c>
      <c r="F46" s="51">
        <v>0.64</v>
      </c>
      <c r="G46" s="51">
        <v>1.41</v>
      </c>
      <c r="H46" s="51">
        <v>3.45</v>
      </c>
      <c r="I46" s="51">
        <v>1.96</v>
      </c>
      <c r="J46" s="51">
        <v>5.41</v>
      </c>
    </row>
    <row r="47" spans="2:10" x14ac:dyDescent="0.3">
      <c r="B47" s="56">
        <v>1901</v>
      </c>
      <c r="C47" s="49" t="s">
        <v>162</v>
      </c>
      <c r="D47" s="51">
        <v>2.86</v>
      </c>
      <c r="E47" s="51">
        <v>1.08</v>
      </c>
      <c r="F47" s="51">
        <v>0.96</v>
      </c>
      <c r="G47" s="51">
        <v>2.04</v>
      </c>
      <c r="H47" s="51">
        <v>4.91</v>
      </c>
      <c r="I47" s="51">
        <v>2.3199999999999998</v>
      </c>
      <c r="J47" s="51">
        <v>7.23</v>
      </c>
    </row>
    <row r="48" spans="2:10" x14ac:dyDescent="0.3">
      <c r="B48" s="56">
        <v>1902</v>
      </c>
      <c r="C48" s="49" t="s">
        <v>163</v>
      </c>
      <c r="D48" s="51">
        <v>1.04</v>
      </c>
      <c r="E48" s="51">
        <v>0.91</v>
      </c>
      <c r="F48" s="51">
        <v>0.78</v>
      </c>
      <c r="G48" s="51">
        <v>1.69</v>
      </c>
      <c r="H48" s="51">
        <v>2.73</v>
      </c>
      <c r="I48" s="51">
        <v>2.33</v>
      </c>
      <c r="J48" s="51">
        <v>5.0599999999999996</v>
      </c>
    </row>
    <row r="49" spans="2:10" x14ac:dyDescent="0.3">
      <c r="B49" s="56">
        <v>2001</v>
      </c>
      <c r="C49" s="49" t="s">
        <v>164</v>
      </c>
      <c r="D49" s="51">
        <v>1.49</v>
      </c>
      <c r="E49" s="51">
        <v>1.07</v>
      </c>
      <c r="F49" s="51">
        <v>0.9</v>
      </c>
      <c r="G49" s="51">
        <v>1.98</v>
      </c>
      <c r="H49" s="51">
        <v>3.46</v>
      </c>
      <c r="I49" s="51">
        <v>2.34</v>
      </c>
      <c r="J49" s="51">
        <v>5.8</v>
      </c>
    </row>
    <row r="50" spans="2:10" x14ac:dyDescent="0.3">
      <c r="B50" s="56">
        <v>2002</v>
      </c>
      <c r="C50" s="49" t="s">
        <v>165</v>
      </c>
      <c r="D50" s="51">
        <v>3.38</v>
      </c>
      <c r="E50" s="51">
        <v>1.07</v>
      </c>
      <c r="F50" s="51">
        <v>0.75</v>
      </c>
      <c r="G50" s="51">
        <v>1.83</v>
      </c>
      <c r="H50" s="51">
        <v>5.21</v>
      </c>
      <c r="I50" s="51">
        <v>2.17</v>
      </c>
      <c r="J50" s="51">
        <v>7.38</v>
      </c>
    </row>
    <row r="51" spans="2:10" x14ac:dyDescent="0.3">
      <c r="B51" s="56">
        <v>2003</v>
      </c>
      <c r="C51" s="49" t="s">
        <v>166</v>
      </c>
      <c r="D51" s="51">
        <v>0.83</v>
      </c>
      <c r="E51" s="51">
        <v>1.52</v>
      </c>
      <c r="F51" s="51">
        <v>1.42</v>
      </c>
      <c r="G51" s="51">
        <v>2.94</v>
      </c>
      <c r="H51" s="51">
        <v>3.77</v>
      </c>
      <c r="I51" s="51">
        <v>2.38</v>
      </c>
      <c r="J51" s="51">
        <v>6.15</v>
      </c>
    </row>
    <row r="52" spans="2:10" x14ac:dyDescent="0.3">
      <c r="B52" s="56">
        <v>2004</v>
      </c>
      <c r="C52" s="49" t="s">
        <v>167</v>
      </c>
      <c r="D52" s="51">
        <v>1.32</v>
      </c>
      <c r="E52" s="51">
        <v>1.1399999999999999</v>
      </c>
      <c r="F52" s="51">
        <v>1.0900000000000001</v>
      </c>
      <c r="G52" s="51">
        <v>2.2400000000000002</v>
      </c>
      <c r="H52" s="51">
        <v>3.56</v>
      </c>
      <c r="I52" s="51">
        <v>2.41</v>
      </c>
      <c r="J52" s="51">
        <v>5.97</v>
      </c>
    </row>
    <row r="53" spans="2:10" x14ac:dyDescent="0.3">
      <c r="B53" s="56">
        <v>2005</v>
      </c>
      <c r="C53" s="49" t="s">
        <v>168</v>
      </c>
      <c r="D53" s="51">
        <v>4.7</v>
      </c>
      <c r="E53" s="51">
        <v>1.04</v>
      </c>
      <c r="F53" s="51">
        <v>1.02</v>
      </c>
      <c r="G53" s="51">
        <v>2.06</v>
      </c>
      <c r="H53" s="51">
        <v>6.75</v>
      </c>
      <c r="I53" s="51">
        <v>2.4300000000000002</v>
      </c>
      <c r="J53" s="51">
        <v>9.18</v>
      </c>
    </row>
    <row r="54" spans="2:10" x14ac:dyDescent="0.3">
      <c r="B54" s="56">
        <v>2101</v>
      </c>
      <c r="C54" s="49" t="s">
        <v>169</v>
      </c>
      <c r="D54" s="51">
        <v>3.45</v>
      </c>
      <c r="E54" s="51">
        <v>1.26</v>
      </c>
      <c r="F54" s="51">
        <v>1.32</v>
      </c>
      <c r="G54" s="51">
        <v>2.59</v>
      </c>
      <c r="H54" s="51">
        <v>6.04</v>
      </c>
      <c r="I54" s="51">
        <v>2.4700000000000002</v>
      </c>
      <c r="J54" s="51">
        <v>8.51</v>
      </c>
    </row>
    <row r="55" spans="2:10" x14ac:dyDescent="0.3">
      <c r="B55" s="56">
        <v>2102</v>
      </c>
      <c r="C55" s="49" t="s">
        <v>170</v>
      </c>
      <c r="D55" s="51">
        <v>1.07</v>
      </c>
      <c r="E55" s="51">
        <v>0.88</v>
      </c>
      <c r="F55" s="51">
        <v>1.89</v>
      </c>
      <c r="G55" s="51">
        <v>2.77</v>
      </c>
      <c r="H55" s="51">
        <v>3.85</v>
      </c>
      <c r="I55" s="51">
        <v>1.82</v>
      </c>
      <c r="J55" s="51">
        <v>5.67</v>
      </c>
    </row>
    <row r="56" spans="2:10" x14ac:dyDescent="0.3">
      <c r="B56" s="56">
        <v>2201</v>
      </c>
      <c r="C56" s="49" t="s">
        <v>171</v>
      </c>
      <c r="D56" s="51" t="s">
        <v>286</v>
      </c>
      <c r="E56" s="51">
        <v>1.19</v>
      </c>
      <c r="F56" s="51">
        <v>1.04</v>
      </c>
      <c r="G56" s="51">
        <v>2.23</v>
      </c>
      <c r="H56" s="51">
        <v>2.23</v>
      </c>
      <c r="I56" s="51">
        <v>2.08</v>
      </c>
      <c r="J56" s="51">
        <v>4.3099999999999996</v>
      </c>
    </row>
    <row r="57" spans="2:10" x14ac:dyDescent="0.3">
      <c r="B57" s="56">
        <v>2202</v>
      </c>
      <c r="C57" s="49" t="s">
        <v>172</v>
      </c>
      <c r="D57" s="51">
        <v>1.21</v>
      </c>
      <c r="E57" s="51">
        <v>1.3</v>
      </c>
      <c r="F57" s="51">
        <v>1.06</v>
      </c>
      <c r="G57" s="51">
        <v>2.36</v>
      </c>
      <c r="H57" s="51">
        <v>3.57</v>
      </c>
      <c r="I57" s="51">
        <v>2.54</v>
      </c>
      <c r="J57" s="51">
        <v>6.1</v>
      </c>
    </row>
    <row r="58" spans="2:10" x14ac:dyDescent="0.3">
      <c r="B58" s="56">
        <v>2203</v>
      </c>
      <c r="C58" s="49" t="s">
        <v>173</v>
      </c>
      <c r="D58" s="51">
        <v>1.6</v>
      </c>
      <c r="E58" s="51">
        <v>1.05</v>
      </c>
      <c r="F58" s="51">
        <v>0.88</v>
      </c>
      <c r="G58" s="51">
        <v>1.92</v>
      </c>
      <c r="H58" s="51">
        <v>3.53</v>
      </c>
      <c r="I58" s="51">
        <v>2.6</v>
      </c>
      <c r="J58" s="51">
        <v>6.13</v>
      </c>
    </row>
    <row r="59" spans="2:10" x14ac:dyDescent="0.3">
      <c r="B59" s="56">
        <v>2204</v>
      </c>
      <c r="C59" s="49" t="s">
        <v>174</v>
      </c>
      <c r="D59" s="51">
        <v>2.58</v>
      </c>
      <c r="E59" s="51">
        <v>1.24</v>
      </c>
      <c r="F59" s="51">
        <v>1</v>
      </c>
      <c r="G59" s="51">
        <v>2.25</v>
      </c>
      <c r="H59" s="51">
        <v>4.83</v>
      </c>
      <c r="I59" s="51">
        <v>2.59</v>
      </c>
      <c r="J59" s="51">
        <v>7.42</v>
      </c>
    </row>
    <row r="60" spans="2:10" x14ac:dyDescent="0.3">
      <c r="B60" s="56">
        <v>2301</v>
      </c>
      <c r="C60" s="49" t="s">
        <v>175</v>
      </c>
      <c r="D60" s="51">
        <v>4.38</v>
      </c>
      <c r="E60" s="51">
        <v>1.1499999999999999</v>
      </c>
      <c r="F60" s="51">
        <v>0.84</v>
      </c>
      <c r="G60" s="51">
        <v>1.98</v>
      </c>
      <c r="H60" s="51">
        <v>6.36</v>
      </c>
      <c r="I60" s="51">
        <v>2.59</v>
      </c>
      <c r="J60" s="51">
        <v>8.9499999999999993</v>
      </c>
    </row>
    <row r="61" spans="2:10" x14ac:dyDescent="0.3">
      <c r="B61" s="56">
        <v>2302</v>
      </c>
      <c r="C61" s="49" t="s">
        <v>176</v>
      </c>
      <c r="D61" s="51">
        <v>1.95</v>
      </c>
      <c r="E61" s="51">
        <v>1.26</v>
      </c>
      <c r="F61" s="51">
        <v>0.97</v>
      </c>
      <c r="G61" s="51">
        <v>2.23</v>
      </c>
      <c r="H61" s="51">
        <v>4.18</v>
      </c>
      <c r="I61" s="51">
        <v>2.96</v>
      </c>
      <c r="J61" s="51">
        <v>7.14</v>
      </c>
    </row>
    <row r="62" spans="2:10" x14ac:dyDescent="0.3">
      <c r="B62" s="56">
        <v>2303</v>
      </c>
      <c r="C62" s="49" t="s">
        <v>177</v>
      </c>
      <c r="D62" s="51">
        <v>1.26</v>
      </c>
      <c r="E62" s="51">
        <v>1.1599999999999999</v>
      </c>
      <c r="F62" s="51">
        <v>1.27</v>
      </c>
      <c r="G62" s="51">
        <v>2.4300000000000002</v>
      </c>
      <c r="H62" s="51">
        <v>3.69</v>
      </c>
      <c r="I62" s="51">
        <v>2.13</v>
      </c>
      <c r="J62" s="51">
        <v>5.82</v>
      </c>
    </row>
    <row r="63" spans="2:10" x14ac:dyDescent="0.3">
      <c r="B63" s="56">
        <v>2304</v>
      </c>
      <c r="C63" s="49" t="s">
        <v>178</v>
      </c>
      <c r="D63" s="51">
        <v>2.4900000000000002</v>
      </c>
      <c r="E63" s="51">
        <v>1.23</v>
      </c>
      <c r="F63" s="51">
        <v>0.92</v>
      </c>
      <c r="G63" s="51">
        <v>2.15</v>
      </c>
      <c r="H63" s="51">
        <v>4.6399999999999997</v>
      </c>
      <c r="I63" s="51">
        <v>2.58</v>
      </c>
      <c r="J63" s="51">
        <v>7.22</v>
      </c>
    </row>
    <row r="64" spans="2:10" x14ac:dyDescent="0.3">
      <c r="B64" s="56">
        <v>2401</v>
      </c>
      <c r="C64" s="49" t="s">
        <v>179</v>
      </c>
      <c r="D64" s="51">
        <v>3.99</v>
      </c>
      <c r="E64" s="51">
        <v>0.66</v>
      </c>
      <c r="F64" s="51">
        <v>0.43</v>
      </c>
      <c r="G64" s="51">
        <v>1.1000000000000001</v>
      </c>
      <c r="H64" s="51">
        <v>5.09</v>
      </c>
      <c r="I64" s="51">
        <v>2.0099999999999998</v>
      </c>
      <c r="J64" s="51">
        <v>7.1</v>
      </c>
    </row>
    <row r="65" spans="2:10" x14ac:dyDescent="0.3">
      <c r="B65" s="56">
        <v>2403</v>
      </c>
      <c r="C65" s="49" t="s">
        <v>180</v>
      </c>
      <c r="D65" s="51">
        <v>3.71</v>
      </c>
      <c r="E65" s="51">
        <v>1.07</v>
      </c>
      <c r="F65" s="51">
        <v>0.81</v>
      </c>
      <c r="G65" s="51">
        <v>1.88</v>
      </c>
      <c r="H65" s="51">
        <v>5.59</v>
      </c>
      <c r="I65" s="51">
        <v>2.4</v>
      </c>
      <c r="J65" s="51">
        <v>7.99</v>
      </c>
    </row>
    <row r="66" spans="2:10" x14ac:dyDescent="0.3">
      <c r="B66" s="56">
        <v>2404</v>
      </c>
      <c r="C66" s="49" t="s">
        <v>181</v>
      </c>
      <c r="D66" s="51">
        <v>3.13</v>
      </c>
      <c r="E66" s="51">
        <v>0.92</v>
      </c>
      <c r="F66" s="51">
        <v>0.75</v>
      </c>
      <c r="G66" s="51">
        <v>1.67</v>
      </c>
      <c r="H66" s="51">
        <v>4.8</v>
      </c>
      <c r="I66" s="51">
        <v>2.27</v>
      </c>
      <c r="J66" s="51">
        <v>7.07</v>
      </c>
    </row>
    <row r="67" spans="2:10" x14ac:dyDescent="0.3">
      <c r="B67" s="56">
        <v>2405</v>
      </c>
      <c r="C67" s="49" t="s">
        <v>182</v>
      </c>
      <c r="D67" s="51">
        <v>4.33</v>
      </c>
      <c r="E67" s="51">
        <v>1.1000000000000001</v>
      </c>
      <c r="F67" s="51">
        <v>0.84</v>
      </c>
      <c r="G67" s="51">
        <v>1.94</v>
      </c>
      <c r="H67" s="51">
        <v>6.27</v>
      </c>
      <c r="I67" s="51">
        <v>2.8</v>
      </c>
      <c r="J67" s="51">
        <v>9.07</v>
      </c>
    </row>
    <row r="68" spans="2:10" x14ac:dyDescent="0.3">
      <c r="B68" s="56">
        <v>2501</v>
      </c>
      <c r="C68" s="49" t="s">
        <v>183</v>
      </c>
      <c r="D68" s="51">
        <v>7.84</v>
      </c>
      <c r="E68" s="51">
        <v>1.1200000000000001</v>
      </c>
      <c r="F68" s="51">
        <v>0.92</v>
      </c>
      <c r="G68" s="51">
        <v>2.04</v>
      </c>
      <c r="H68" s="51">
        <v>9.8800000000000008</v>
      </c>
      <c r="I68" s="51">
        <v>2.52</v>
      </c>
      <c r="J68" s="51">
        <v>12.4</v>
      </c>
    </row>
    <row r="69" spans="2:10" x14ac:dyDescent="0.3">
      <c r="B69" s="56">
        <v>2502</v>
      </c>
      <c r="C69" s="49" t="s">
        <v>184</v>
      </c>
      <c r="D69" s="51">
        <v>3.27</v>
      </c>
      <c r="E69" s="51">
        <v>0.9</v>
      </c>
      <c r="F69" s="51">
        <v>0.89</v>
      </c>
      <c r="G69" s="51">
        <v>1.79</v>
      </c>
      <c r="H69" s="51">
        <v>5.07</v>
      </c>
      <c r="I69" s="51">
        <v>2.36</v>
      </c>
      <c r="J69" s="51">
        <v>7.43</v>
      </c>
    </row>
    <row r="70" spans="2:10" x14ac:dyDescent="0.3">
      <c r="B70" s="56">
        <v>2601</v>
      </c>
      <c r="C70" s="49" t="s">
        <v>185</v>
      </c>
      <c r="D70" s="51">
        <v>1.43</v>
      </c>
      <c r="E70" s="51">
        <v>0.96</v>
      </c>
      <c r="F70" s="51">
        <v>1.22</v>
      </c>
      <c r="G70" s="51">
        <v>2.17</v>
      </c>
      <c r="H70" s="51">
        <v>3.61</v>
      </c>
      <c r="I70" s="51">
        <v>1.7</v>
      </c>
      <c r="J70" s="51">
        <v>5.31</v>
      </c>
    </row>
    <row r="71" spans="2:10" x14ac:dyDescent="0.3">
      <c r="B71" s="56">
        <v>2605</v>
      </c>
      <c r="C71" s="49" t="s">
        <v>188</v>
      </c>
      <c r="D71" s="51">
        <v>0.74</v>
      </c>
      <c r="E71" s="51">
        <v>0.66</v>
      </c>
      <c r="F71" s="51">
        <v>1.04</v>
      </c>
      <c r="G71" s="51">
        <v>1.7</v>
      </c>
      <c r="H71" s="51">
        <v>2.44</v>
      </c>
      <c r="I71" s="51">
        <v>1.58</v>
      </c>
      <c r="J71" s="51">
        <v>4.0199999999999996</v>
      </c>
    </row>
    <row r="72" spans="2:10" x14ac:dyDescent="0.3">
      <c r="B72" s="56">
        <v>2701</v>
      </c>
      <c r="C72" s="49" t="s">
        <v>189</v>
      </c>
      <c r="D72" s="51">
        <v>2.13</v>
      </c>
      <c r="E72" s="51">
        <v>1.3</v>
      </c>
      <c r="F72" s="51">
        <v>1.43</v>
      </c>
      <c r="G72" s="51">
        <v>2.73</v>
      </c>
      <c r="H72" s="51">
        <v>4.8600000000000003</v>
      </c>
      <c r="I72" s="51">
        <v>1.48</v>
      </c>
      <c r="J72" s="51">
        <v>6.33</v>
      </c>
    </row>
    <row r="73" spans="2:10" x14ac:dyDescent="0.3">
      <c r="B73" s="56">
        <v>2801</v>
      </c>
      <c r="C73" s="49" t="s">
        <v>190</v>
      </c>
      <c r="D73" s="51">
        <v>1.43</v>
      </c>
      <c r="E73" s="51">
        <v>0.67</v>
      </c>
      <c r="F73" s="51">
        <v>0.6</v>
      </c>
      <c r="G73" s="51">
        <v>1.27</v>
      </c>
      <c r="H73" s="51">
        <v>2.7</v>
      </c>
      <c r="I73" s="51">
        <v>1.6</v>
      </c>
      <c r="J73" s="51">
        <v>4.3</v>
      </c>
    </row>
    <row r="74" spans="2:10" x14ac:dyDescent="0.3">
      <c r="B74" s="56">
        <v>2901</v>
      </c>
      <c r="C74" s="49" t="s">
        <v>191</v>
      </c>
      <c r="D74" s="51">
        <v>1.36</v>
      </c>
      <c r="E74" s="51">
        <v>1.56</v>
      </c>
      <c r="F74" s="51">
        <v>1.37</v>
      </c>
      <c r="G74" s="51">
        <v>2.93</v>
      </c>
      <c r="H74" s="51">
        <v>4.28</v>
      </c>
      <c r="I74" s="51">
        <v>2.88</v>
      </c>
      <c r="J74" s="51">
        <v>7.17</v>
      </c>
    </row>
    <row r="75" spans="2:10" x14ac:dyDescent="0.3">
      <c r="B75" s="56">
        <v>3001</v>
      </c>
      <c r="C75" s="49" t="s">
        <v>192</v>
      </c>
      <c r="D75" s="51">
        <v>1.24</v>
      </c>
      <c r="E75" s="51">
        <v>1.58</v>
      </c>
      <c r="F75" s="51">
        <v>1.76</v>
      </c>
      <c r="G75" s="51">
        <v>3.34</v>
      </c>
      <c r="H75" s="51">
        <v>4.59</v>
      </c>
      <c r="I75" s="51">
        <v>2.29</v>
      </c>
      <c r="J75" s="51">
        <v>6.87</v>
      </c>
    </row>
    <row r="76" spans="2:10" x14ac:dyDescent="0.3">
      <c r="B76" s="56">
        <v>3002</v>
      </c>
      <c r="C76" s="49" t="s">
        <v>195</v>
      </c>
      <c r="D76" s="51">
        <v>1.1000000000000001</v>
      </c>
      <c r="E76" s="51">
        <v>1.44</v>
      </c>
      <c r="F76" s="51">
        <v>1.76</v>
      </c>
      <c r="G76" s="51">
        <v>3.2</v>
      </c>
      <c r="H76" s="51">
        <v>4.3</v>
      </c>
      <c r="I76" s="51">
        <v>2.35</v>
      </c>
      <c r="J76" s="51">
        <v>6.65</v>
      </c>
    </row>
    <row r="77" spans="2:10" x14ac:dyDescent="0.3">
      <c r="B77" s="56">
        <v>3101</v>
      </c>
      <c r="C77" s="49" t="s">
        <v>54</v>
      </c>
      <c r="D77" s="51">
        <v>0.89</v>
      </c>
      <c r="E77" s="51">
        <v>1.22</v>
      </c>
      <c r="F77" s="51">
        <v>1.29</v>
      </c>
      <c r="G77" s="51">
        <v>2.5099999999999998</v>
      </c>
      <c r="H77" s="51">
        <v>3.4</v>
      </c>
      <c r="I77" s="51">
        <v>2.57</v>
      </c>
      <c r="J77" s="51">
        <v>5.97</v>
      </c>
    </row>
    <row r="78" spans="2:10" x14ac:dyDescent="0.3">
      <c r="B78" s="56">
        <v>3201</v>
      </c>
      <c r="C78" s="49" t="s">
        <v>196</v>
      </c>
      <c r="D78" s="51">
        <v>1.87</v>
      </c>
      <c r="E78" s="51">
        <v>1.3</v>
      </c>
      <c r="F78" s="51">
        <v>1.43</v>
      </c>
      <c r="G78" s="51">
        <v>2.73</v>
      </c>
      <c r="H78" s="51">
        <v>4.5999999999999996</v>
      </c>
      <c r="I78" s="51">
        <v>2.44</v>
      </c>
      <c r="J78" s="51">
        <v>7.04</v>
      </c>
    </row>
    <row r="79" spans="2:10" x14ac:dyDescent="0.3">
      <c r="B79" s="56">
        <v>3301</v>
      </c>
      <c r="C79" s="49" t="s">
        <v>197</v>
      </c>
      <c r="D79" s="51">
        <v>2.69</v>
      </c>
      <c r="E79" s="51">
        <v>1.02</v>
      </c>
      <c r="F79" s="51">
        <v>0.87</v>
      </c>
      <c r="G79" s="51">
        <v>1.89</v>
      </c>
      <c r="H79" s="51">
        <v>4.58</v>
      </c>
      <c r="I79" s="51">
        <v>2.77</v>
      </c>
      <c r="J79" s="51">
        <v>7.35</v>
      </c>
    </row>
    <row r="80" spans="2:10" x14ac:dyDescent="0.3">
      <c r="B80" s="56">
        <v>3901</v>
      </c>
      <c r="C80" s="49" t="s">
        <v>199</v>
      </c>
      <c r="D80" s="51">
        <v>6.63</v>
      </c>
      <c r="E80" s="51">
        <v>0.91</v>
      </c>
      <c r="F80" s="51">
        <v>0.73</v>
      </c>
      <c r="G80" s="51">
        <v>1.64</v>
      </c>
      <c r="H80" s="51">
        <v>8.27</v>
      </c>
      <c r="I80" s="51">
        <v>3.04</v>
      </c>
      <c r="J80" s="51">
        <v>11.31</v>
      </c>
    </row>
    <row r="81" spans="2:10" x14ac:dyDescent="0.3">
      <c r="B81" s="56">
        <v>4401</v>
      </c>
      <c r="C81" s="49" t="s">
        <v>201</v>
      </c>
      <c r="D81" s="51">
        <v>4.07</v>
      </c>
      <c r="E81" s="51">
        <v>1</v>
      </c>
      <c r="F81" s="51">
        <v>0.91</v>
      </c>
      <c r="G81" s="51">
        <v>1.91</v>
      </c>
      <c r="H81" s="51">
        <v>5.98</v>
      </c>
      <c r="I81" s="51">
        <v>2.54</v>
      </c>
      <c r="J81" s="51">
        <v>8.52</v>
      </c>
    </row>
    <row r="82" spans="2:10" x14ac:dyDescent="0.3">
      <c r="B82" s="56">
        <v>4501</v>
      </c>
      <c r="C82" s="49" t="s">
        <v>204</v>
      </c>
      <c r="D82" s="51">
        <v>5.98</v>
      </c>
      <c r="E82" s="51">
        <v>1.01</v>
      </c>
      <c r="F82" s="51">
        <v>0.96</v>
      </c>
      <c r="G82" s="51">
        <v>1.97</v>
      </c>
      <c r="H82" s="51">
        <v>7.95</v>
      </c>
      <c r="I82" s="51">
        <v>2.93</v>
      </c>
      <c r="J82" s="51">
        <v>10.88</v>
      </c>
    </row>
    <row r="83" spans="2:10" x14ac:dyDescent="0.3">
      <c r="B83" s="56">
        <v>4601</v>
      </c>
      <c r="C83" s="49" t="s">
        <v>205</v>
      </c>
      <c r="D83" s="51">
        <v>3.53</v>
      </c>
      <c r="E83" s="51">
        <v>1.33</v>
      </c>
      <c r="F83" s="51">
        <v>0.87</v>
      </c>
      <c r="G83" s="51">
        <v>2.21</v>
      </c>
      <c r="H83" s="51">
        <v>5.73</v>
      </c>
      <c r="I83" s="51">
        <v>2.64</v>
      </c>
      <c r="J83" s="51">
        <v>8.3699999999999992</v>
      </c>
    </row>
    <row r="84" spans="2:10" x14ac:dyDescent="0.3">
      <c r="B84" s="56">
        <v>4701</v>
      </c>
      <c r="C84" s="49" t="s">
        <v>208</v>
      </c>
      <c r="D84" s="51">
        <v>2.91</v>
      </c>
      <c r="E84" s="51">
        <v>0.95</v>
      </c>
      <c r="F84" s="51">
        <v>1.06</v>
      </c>
      <c r="G84" s="51">
        <v>2.0099999999999998</v>
      </c>
      <c r="H84" s="51">
        <v>4.92</v>
      </c>
      <c r="I84" s="51">
        <v>2.84</v>
      </c>
      <c r="J84" s="51">
        <v>7.76</v>
      </c>
    </row>
    <row r="85" spans="2:10" x14ac:dyDescent="0.3">
      <c r="B85" s="56">
        <v>4801</v>
      </c>
      <c r="C85" s="49" t="s">
        <v>209</v>
      </c>
      <c r="D85" s="51">
        <v>1.53</v>
      </c>
      <c r="E85" s="51">
        <v>1.04</v>
      </c>
      <c r="F85" s="51">
        <v>0.91</v>
      </c>
      <c r="G85" s="51">
        <v>1.94</v>
      </c>
      <c r="H85" s="51">
        <v>3.47</v>
      </c>
      <c r="I85" s="51">
        <v>1.95</v>
      </c>
      <c r="J85" s="51">
        <v>5.42</v>
      </c>
    </row>
    <row r="86" spans="2:10" x14ac:dyDescent="0.3">
      <c r="B86" s="56">
        <v>4901</v>
      </c>
      <c r="C86" s="49" t="s">
        <v>210</v>
      </c>
      <c r="D86" s="51">
        <v>1.86</v>
      </c>
      <c r="E86" s="51">
        <v>1.03</v>
      </c>
      <c r="F86" s="51">
        <v>0.89</v>
      </c>
      <c r="G86" s="51">
        <v>1.91</v>
      </c>
      <c r="H86" s="51">
        <v>3.77</v>
      </c>
      <c r="I86" s="51">
        <v>2.2599999999999998</v>
      </c>
      <c r="J86" s="51">
        <v>6.04</v>
      </c>
    </row>
    <row r="87" spans="2:10" x14ac:dyDescent="0.3">
      <c r="B87" s="56">
        <v>5101</v>
      </c>
      <c r="C87" s="49" t="s">
        <v>211</v>
      </c>
      <c r="D87" s="51">
        <v>3.93</v>
      </c>
      <c r="E87" s="51">
        <v>1.46</v>
      </c>
      <c r="F87" s="51">
        <v>1</v>
      </c>
      <c r="G87" s="51">
        <v>2.46</v>
      </c>
      <c r="H87" s="51">
        <v>6.38</v>
      </c>
      <c r="I87" s="51">
        <v>2.66</v>
      </c>
      <c r="J87" s="51">
        <v>9.0399999999999991</v>
      </c>
    </row>
    <row r="88" spans="2:10" x14ac:dyDescent="0.3">
      <c r="B88" s="56">
        <v>5201</v>
      </c>
      <c r="C88" s="49" t="s">
        <v>212</v>
      </c>
      <c r="D88" s="51">
        <v>1.57</v>
      </c>
      <c r="E88" s="51">
        <v>1.04</v>
      </c>
      <c r="F88" s="51">
        <v>0.89</v>
      </c>
      <c r="G88" s="51">
        <v>1.93</v>
      </c>
      <c r="H88" s="51">
        <v>3.5</v>
      </c>
      <c r="I88" s="51">
        <v>2.12</v>
      </c>
      <c r="J88" s="51">
        <v>5.62</v>
      </c>
    </row>
    <row r="89" spans="2:10" x14ac:dyDescent="0.3">
      <c r="B89" s="56">
        <v>5401</v>
      </c>
      <c r="C89" s="49" t="s">
        <v>213</v>
      </c>
      <c r="D89" s="51">
        <v>4.1900000000000004</v>
      </c>
      <c r="E89" s="51">
        <v>0.97</v>
      </c>
      <c r="F89" s="51">
        <v>0.68</v>
      </c>
      <c r="G89" s="51">
        <v>1.65</v>
      </c>
      <c r="H89" s="51">
        <v>5.84</v>
      </c>
      <c r="I89" s="51">
        <v>2.68</v>
      </c>
      <c r="J89" s="51">
        <v>8.52</v>
      </c>
    </row>
    <row r="90" spans="2:10" x14ac:dyDescent="0.3">
      <c r="B90" s="56">
        <v>5501</v>
      </c>
      <c r="C90" s="49" t="s">
        <v>216</v>
      </c>
      <c r="D90" s="51">
        <v>2.25</v>
      </c>
      <c r="E90" s="51">
        <v>1.46</v>
      </c>
      <c r="F90" s="51">
        <v>1.25</v>
      </c>
      <c r="G90" s="51">
        <v>2.71</v>
      </c>
      <c r="H90" s="51">
        <v>4.96</v>
      </c>
      <c r="I90" s="51">
        <v>2.91</v>
      </c>
      <c r="J90" s="51">
        <v>7.87</v>
      </c>
    </row>
    <row r="91" spans="2:10" x14ac:dyDescent="0.3">
      <c r="B91" s="56">
        <v>5601</v>
      </c>
      <c r="C91" s="49" t="s">
        <v>217</v>
      </c>
      <c r="D91" s="51">
        <v>2.27</v>
      </c>
      <c r="E91" s="51">
        <v>1.0900000000000001</v>
      </c>
      <c r="F91" s="51">
        <v>0.84</v>
      </c>
      <c r="G91" s="51">
        <v>1.92</v>
      </c>
      <c r="H91" s="51">
        <v>4.2</v>
      </c>
      <c r="I91" s="51">
        <v>2.08</v>
      </c>
      <c r="J91" s="51">
        <v>6.28</v>
      </c>
    </row>
    <row r="92" spans="2:10" x14ac:dyDescent="0.3">
      <c r="B92" s="56">
        <v>5701</v>
      </c>
      <c r="C92" s="49" t="s">
        <v>218</v>
      </c>
      <c r="D92" s="51">
        <v>0.56999999999999995</v>
      </c>
      <c r="E92" s="51">
        <v>0.85</v>
      </c>
      <c r="F92" s="51">
        <v>0.96</v>
      </c>
      <c r="G92" s="51">
        <v>1.81</v>
      </c>
      <c r="H92" s="51">
        <v>2.37</v>
      </c>
      <c r="I92" s="51">
        <v>2.04</v>
      </c>
      <c r="J92" s="51">
        <v>4.41</v>
      </c>
    </row>
    <row r="93" spans="2:10" x14ac:dyDescent="0.3">
      <c r="B93" s="56">
        <v>5801</v>
      </c>
      <c r="C93" s="49" t="s">
        <v>219</v>
      </c>
      <c r="D93" s="51">
        <v>1.5</v>
      </c>
      <c r="E93" s="51">
        <v>1.22</v>
      </c>
      <c r="F93" s="51">
        <v>1.2</v>
      </c>
      <c r="G93" s="51">
        <v>2.42</v>
      </c>
      <c r="H93" s="51">
        <v>3.92</v>
      </c>
      <c r="I93" s="51">
        <v>2.09</v>
      </c>
      <c r="J93" s="51">
        <v>6.01</v>
      </c>
    </row>
    <row r="94" spans="2:10" x14ac:dyDescent="0.3">
      <c r="B94" s="56">
        <v>6001</v>
      </c>
      <c r="C94" s="49" t="s">
        <v>220</v>
      </c>
      <c r="D94" s="51">
        <v>5.88</v>
      </c>
      <c r="E94" s="51">
        <v>0.49</v>
      </c>
      <c r="F94" s="51">
        <v>0.41</v>
      </c>
      <c r="G94" s="51">
        <v>0.9</v>
      </c>
      <c r="H94" s="51">
        <v>6.78</v>
      </c>
      <c r="I94" s="51">
        <v>2.5099999999999998</v>
      </c>
      <c r="J94" s="51">
        <v>9.2899999999999991</v>
      </c>
    </row>
    <row r="95" spans="2:10" x14ac:dyDescent="0.3">
      <c r="B95" s="56">
        <v>6201</v>
      </c>
      <c r="C95" s="49" t="s">
        <v>221</v>
      </c>
      <c r="D95" s="51">
        <v>1.29</v>
      </c>
      <c r="E95" s="51">
        <v>0.38</v>
      </c>
      <c r="F95" s="51">
        <v>0.28000000000000003</v>
      </c>
      <c r="G95" s="51">
        <v>0.66</v>
      </c>
      <c r="H95" s="51">
        <v>1.95</v>
      </c>
      <c r="I95" s="51">
        <v>1.28</v>
      </c>
      <c r="J95" s="51">
        <v>3.23</v>
      </c>
    </row>
    <row r="96" spans="2:10" x14ac:dyDescent="0.3">
      <c r="B96" s="56">
        <v>6301</v>
      </c>
      <c r="C96" s="49" t="s">
        <v>224</v>
      </c>
      <c r="D96" s="51">
        <v>1.49</v>
      </c>
      <c r="E96" s="51">
        <v>1.42</v>
      </c>
      <c r="F96" s="51">
        <v>1.02</v>
      </c>
      <c r="G96" s="51">
        <v>2.44</v>
      </c>
      <c r="H96" s="51">
        <v>3.93</v>
      </c>
      <c r="I96" s="51">
        <v>2.44</v>
      </c>
      <c r="J96" s="51">
        <v>6.38</v>
      </c>
    </row>
    <row r="97" spans="2:10" x14ac:dyDescent="0.3">
      <c r="B97" s="56">
        <v>6401</v>
      </c>
      <c r="C97" s="49" t="s">
        <v>225</v>
      </c>
      <c r="D97" s="51">
        <v>1.67</v>
      </c>
      <c r="E97" s="51">
        <v>1.1399999999999999</v>
      </c>
      <c r="F97" s="51">
        <v>0.88</v>
      </c>
      <c r="G97" s="51">
        <v>2.02</v>
      </c>
      <c r="H97" s="51">
        <v>3.69</v>
      </c>
      <c r="I97" s="51">
        <v>2.83</v>
      </c>
      <c r="J97" s="51">
        <v>6.53</v>
      </c>
    </row>
    <row r="98" spans="2:10" x14ac:dyDescent="0.3">
      <c r="B98" s="56">
        <v>6601</v>
      </c>
      <c r="C98" s="49" t="s">
        <v>226</v>
      </c>
      <c r="D98" s="51">
        <v>1.63</v>
      </c>
      <c r="E98" s="51">
        <v>1.28</v>
      </c>
      <c r="F98" s="51">
        <v>1.1399999999999999</v>
      </c>
      <c r="G98" s="51">
        <v>2.42</v>
      </c>
      <c r="H98" s="51">
        <v>4.05</v>
      </c>
      <c r="I98" s="51">
        <v>2.68</v>
      </c>
      <c r="J98" s="51">
        <v>6.73</v>
      </c>
    </row>
    <row r="99" spans="2:10" x14ac:dyDescent="0.3">
      <c r="B99" s="56">
        <v>6701</v>
      </c>
      <c r="C99" s="49" t="s">
        <v>261</v>
      </c>
      <c r="D99" s="51" t="s">
        <v>286</v>
      </c>
      <c r="E99" s="51">
        <v>0.36</v>
      </c>
      <c r="F99" s="51">
        <v>0.36</v>
      </c>
      <c r="G99" s="51">
        <v>0.72</v>
      </c>
      <c r="H99" s="51">
        <v>0.72</v>
      </c>
      <c r="I99" s="51">
        <v>0.42</v>
      </c>
      <c r="J99" s="51">
        <v>1.1399999999999999</v>
      </c>
    </row>
    <row r="100" spans="2:10" x14ac:dyDescent="0.3">
      <c r="B100" s="56">
        <v>6702</v>
      </c>
      <c r="C100" s="49" t="s">
        <v>229</v>
      </c>
      <c r="D100" s="51">
        <v>1.39</v>
      </c>
      <c r="E100" s="51">
        <v>0.96</v>
      </c>
      <c r="F100" s="51">
        <v>0.83</v>
      </c>
      <c r="G100" s="51">
        <v>1.8</v>
      </c>
      <c r="H100" s="51">
        <v>3.19</v>
      </c>
      <c r="I100" s="51">
        <v>1.97</v>
      </c>
      <c r="J100" s="51">
        <v>5.16</v>
      </c>
    </row>
    <row r="101" spans="2:10" x14ac:dyDescent="0.3">
      <c r="B101" s="56">
        <v>6901</v>
      </c>
      <c r="C101" s="49" t="s">
        <v>230</v>
      </c>
      <c r="D101" s="51">
        <v>2.88</v>
      </c>
      <c r="E101" s="51">
        <v>1.22</v>
      </c>
      <c r="F101" s="51">
        <v>0.92</v>
      </c>
      <c r="G101" s="51">
        <v>2.13</v>
      </c>
      <c r="H101" s="51">
        <v>5.01</v>
      </c>
      <c r="I101" s="51">
        <v>3.3</v>
      </c>
      <c r="J101" s="51">
        <v>8.31</v>
      </c>
    </row>
    <row r="102" spans="2:10" x14ac:dyDescent="0.3">
      <c r="B102" s="56">
        <v>7001</v>
      </c>
      <c r="C102" s="49" t="s">
        <v>232</v>
      </c>
      <c r="D102" s="51">
        <v>2.71</v>
      </c>
      <c r="E102" s="51">
        <v>1</v>
      </c>
      <c r="F102" s="51">
        <v>0.81</v>
      </c>
      <c r="G102" s="51">
        <v>1.8</v>
      </c>
      <c r="H102" s="51">
        <v>4.5199999999999996</v>
      </c>
      <c r="I102" s="51">
        <v>3.32</v>
      </c>
      <c r="J102" s="51">
        <v>7.83</v>
      </c>
    </row>
    <row r="103" spans="2:10" x14ac:dyDescent="0.3">
      <c r="B103" s="56">
        <v>7210</v>
      </c>
      <c r="C103" s="49" t="s">
        <v>233</v>
      </c>
      <c r="D103" s="51">
        <v>1.88</v>
      </c>
      <c r="E103" s="51">
        <v>0.82</v>
      </c>
      <c r="F103" s="51">
        <v>0.64</v>
      </c>
      <c r="G103" s="51">
        <v>1.46</v>
      </c>
      <c r="H103" s="51">
        <v>3.34</v>
      </c>
      <c r="I103" s="51">
        <v>3.99</v>
      </c>
      <c r="J103" s="51">
        <v>7.33</v>
      </c>
    </row>
    <row r="104" spans="2:10" x14ac:dyDescent="0.3">
      <c r="B104" s="56">
        <v>7310</v>
      </c>
      <c r="C104" s="49" t="s">
        <v>236</v>
      </c>
      <c r="D104" s="51">
        <v>4.9400000000000004</v>
      </c>
      <c r="E104" s="51">
        <v>1.29</v>
      </c>
      <c r="F104" s="51">
        <v>0.95</v>
      </c>
      <c r="G104" s="51">
        <v>2.2400000000000002</v>
      </c>
      <c r="H104" s="51">
        <v>7.18</v>
      </c>
      <c r="I104" s="51">
        <v>2.93</v>
      </c>
      <c r="J104" s="51">
        <v>10.11</v>
      </c>
    </row>
    <row r="105" spans="2:10" x14ac:dyDescent="0.3">
      <c r="B105" s="56">
        <v>7501</v>
      </c>
      <c r="C105" s="49" t="s">
        <v>237</v>
      </c>
      <c r="D105" s="51">
        <v>4.74</v>
      </c>
      <c r="E105" s="51">
        <v>0.88</v>
      </c>
      <c r="F105" s="51">
        <v>0.74</v>
      </c>
      <c r="G105" s="51">
        <v>1.62</v>
      </c>
      <c r="H105" s="51">
        <v>6.37</v>
      </c>
      <c r="I105" s="51">
        <v>3.75</v>
      </c>
      <c r="J105" s="51">
        <v>10.11</v>
      </c>
    </row>
    <row r="106" spans="2:10" x14ac:dyDescent="0.3">
      <c r="B106" s="56">
        <v>7601</v>
      </c>
      <c r="C106" s="49" t="s">
        <v>240</v>
      </c>
      <c r="D106" s="51">
        <v>2.93</v>
      </c>
      <c r="E106" s="51">
        <v>0.82</v>
      </c>
      <c r="F106" s="51">
        <v>0.87</v>
      </c>
      <c r="G106" s="51">
        <v>1.69</v>
      </c>
      <c r="H106" s="51">
        <v>4.62</v>
      </c>
      <c r="I106" s="51">
        <v>3.09</v>
      </c>
      <c r="J106" s="51">
        <v>7.7</v>
      </c>
    </row>
    <row r="107" spans="2:10" x14ac:dyDescent="0.3">
      <c r="B107" s="56">
        <v>7701</v>
      </c>
      <c r="C107" s="49" t="s">
        <v>241</v>
      </c>
      <c r="D107" s="51">
        <v>5.87</v>
      </c>
      <c r="E107" s="51">
        <v>0.81</v>
      </c>
      <c r="F107" s="51">
        <v>0.59</v>
      </c>
      <c r="G107" s="51">
        <v>1.39</v>
      </c>
      <c r="H107" s="51">
        <v>7.26</v>
      </c>
      <c r="I107" s="51">
        <v>3.89</v>
      </c>
      <c r="J107" s="51">
        <v>11.15</v>
      </c>
    </row>
    <row r="108" spans="2:10" x14ac:dyDescent="0.3">
      <c r="B108" s="56">
        <v>8010</v>
      </c>
      <c r="C108" s="49" t="s">
        <v>242</v>
      </c>
      <c r="D108" s="51">
        <v>6.48</v>
      </c>
      <c r="E108" s="51">
        <v>0.56999999999999995</v>
      </c>
      <c r="F108" s="51">
        <v>0.39</v>
      </c>
      <c r="G108" s="51">
        <v>0.96</v>
      </c>
      <c r="H108" s="51">
        <v>7.44</v>
      </c>
      <c r="I108" s="51">
        <v>4.16</v>
      </c>
      <c r="J108" s="51">
        <v>11.6</v>
      </c>
    </row>
    <row r="109" spans="2:10" x14ac:dyDescent="0.3">
      <c r="B109" s="56">
        <v>8110</v>
      </c>
      <c r="C109" s="49" t="s">
        <v>245</v>
      </c>
      <c r="D109" s="51">
        <v>4.01</v>
      </c>
      <c r="E109" s="51">
        <v>0.85</v>
      </c>
      <c r="F109" s="51">
        <v>0.59</v>
      </c>
      <c r="G109" s="51">
        <v>1.44</v>
      </c>
      <c r="H109" s="51">
        <v>5.45</v>
      </c>
      <c r="I109" s="51">
        <v>3.9</v>
      </c>
      <c r="J109" s="51">
        <v>9.34</v>
      </c>
    </row>
    <row r="110" spans="2:10" x14ac:dyDescent="0.3">
      <c r="B110" s="56">
        <v>8210</v>
      </c>
      <c r="C110" s="49" t="s">
        <v>246</v>
      </c>
      <c r="D110" s="51">
        <v>6.32</v>
      </c>
      <c r="E110" s="51">
        <v>0.95</v>
      </c>
      <c r="F110" s="51">
        <v>0.78</v>
      </c>
      <c r="G110" s="51">
        <v>1.73</v>
      </c>
      <c r="H110" s="51">
        <v>8.0399999999999991</v>
      </c>
      <c r="I110" s="51">
        <v>2.84</v>
      </c>
      <c r="J110" s="51">
        <v>10.88</v>
      </c>
    </row>
    <row r="111" spans="2:10" x14ac:dyDescent="0.3">
      <c r="B111" s="56">
        <v>8401</v>
      </c>
      <c r="C111" s="49" t="s">
        <v>247</v>
      </c>
      <c r="D111" s="51">
        <v>5.51</v>
      </c>
      <c r="E111" s="51">
        <v>0.85</v>
      </c>
      <c r="F111" s="51">
        <v>0.56999999999999995</v>
      </c>
      <c r="G111" s="51">
        <v>1.42</v>
      </c>
      <c r="H111" s="51">
        <v>6.93</v>
      </c>
      <c r="I111" s="51">
        <v>3.6</v>
      </c>
      <c r="J111" s="51">
        <v>10.54</v>
      </c>
    </row>
    <row r="112" spans="2:10" x14ac:dyDescent="0.3">
      <c r="B112" s="56">
        <v>8601</v>
      </c>
      <c r="C112" s="49" t="s">
        <v>250</v>
      </c>
      <c r="D112" s="51">
        <v>5.53</v>
      </c>
      <c r="E112" s="51">
        <v>0.53</v>
      </c>
      <c r="F112" s="51">
        <v>0.37</v>
      </c>
      <c r="G112" s="51">
        <v>0.9</v>
      </c>
      <c r="H112" s="51">
        <v>6.43</v>
      </c>
      <c r="I112" s="51">
        <v>4.34</v>
      </c>
      <c r="J112" s="51">
        <v>10.78</v>
      </c>
    </row>
    <row r="113" spans="2:10" x14ac:dyDescent="0.3">
      <c r="B113" s="56">
        <v>8901</v>
      </c>
      <c r="C113" s="49" t="s">
        <v>251</v>
      </c>
      <c r="D113" s="51">
        <v>4.49</v>
      </c>
      <c r="E113" s="51">
        <v>1.32</v>
      </c>
      <c r="F113" s="51">
        <v>0.92</v>
      </c>
      <c r="G113" s="51">
        <v>2.2400000000000002</v>
      </c>
      <c r="H113" s="51">
        <v>6.73</v>
      </c>
      <c r="I113" s="51">
        <v>2.33</v>
      </c>
      <c r="J113" s="51">
        <v>9.06</v>
      </c>
    </row>
    <row r="114" spans="2:10" x14ac:dyDescent="0.3">
      <c r="B114" s="56">
        <v>9101</v>
      </c>
      <c r="C114" s="49" t="s">
        <v>254</v>
      </c>
      <c r="D114" s="51">
        <v>3.97</v>
      </c>
      <c r="E114" s="51">
        <v>1.45</v>
      </c>
      <c r="F114" s="51">
        <v>1.02</v>
      </c>
      <c r="G114" s="51">
        <v>2.4700000000000002</v>
      </c>
      <c r="H114" s="51">
        <v>6.44</v>
      </c>
      <c r="I114" s="51">
        <v>2.75</v>
      </c>
      <c r="J114" s="51">
        <v>9.19</v>
      </c>
    </row>
    <row r="115" spans="2:10" x14ac:dyDescent="0.3">
      <c r="B115" s="56">
        <v>9201</v>
      </c>
      <c r="C115" s="49" t="s">
        <v>255</v>
      </c>
      <c r="D115" s="51">
        <v>1.94</v>
      </c>
      <c r="E115" s="51">
        <v>1.5</v>
      </c>
      <c r="F115" s="51">
        <v>1.0900000000000001</v>
      </c>
      <c r="G115" s="51">
        <v>2.6</v>
      </c>
      <c r="H115" s="51">
        <v>4.54</v>
      </c>
      <c r="I115" s="51">
        <v>2.4900000000000002</v>
      </c>
      <c r="J115" s="51">
        <v>7.03</v>
      </c>
    </row>
    <row r="116" spans="2:10" x14ac:dyDescent="0.3">
      <c r="B116" s="56">
        <v>9401</v>
      </c>
      <c r="C116" s="49" t="s">
        <v>256</v>
      </c>
      <c r="D116" s="51">
        <v>5.21</v>
      </c>
      <c r="E116" s="51">
        <v>1.05</v>
      </c>
      <c r="F116" s="51">
        <v>0.68</v>
      </c>
      <c r="G116" s="51">
        <v>1.73</v>
      </c>
      <c r="H116" s="51">
        <v>6.93</v>
      </c>
      <c r="I116" s="51">
        <v>2.4700000000000002</v>
      </c>
      <c r="J116" s="51">
        <v>9.4</v>
      </c>
    </row>
    <row r="117" spans="2:10" x14ac:dyDescent="0.3">
      <c r="B117" s="56">
        <v>9402</v>
      </c>
      <c r="C117" s="49" t="s">
        <v>259</v>
      </c>
      <c r="D117" s="51">
        <v>4.5999999999999996</v>
      </c>
      <c r="E117" s="51">
        <v>1.1399999999999999</v>
      </c>
      <c r="F117" s="51">
        <v>0.85</v>
      </c>
      <c r="G117" s="51">
        <v>1.99</v>
      </c>
      <c r="H117" s="51">
        <v>6.59</v>
      </c>
      <c r="I117" s="51">
        <v>2.52</v>
      </c>
      <c r="J117" s="51">
        <v>9.11</v>
      </c>
    </row>
    <row r="118" spans="2:10" x14ac:dyDescent="0.3">
      <c r="B118" s="56">
        <v>9501</v>
      </c>
      <c r="C118" s="49" t="s">
        <v>260</v>
      </c>
      <c r="D118" s="51">
        <v>5.2</v>
      </c>
      <c r="E118" s="51">
        <v>1.43</v>
      </c>
      <c r="F118" s="51">
        <v>1</v>
      </c>
      <c r="G118" s="51">
        <v>2.4300000000000002</v>
      </c>
      <c r="H118" s="51">
        <v>7.62</v>
      </c>
      <c r="I118" s="51">
        <v>2.9</v>
      </c>
      <c r="J118" s="51">
        <v>10.52</v>
      </c>
    </row>
    <row r="119" spans="2:10" x14ac:dyDescent="0.3">
      <c r="B119" s="56">
        <v>9502</v>
      </c>
      <c r="C119" s="49" t="s">
        <v>257</v>
      </c>
      <c r="D119" s="51">
        <v>4.45</v>
      </c>
      <c r="E119" s="51">
        <v>0.16</v>
      </c>
      <c r="F119" s="51">
        <v>0.12</v>
      </c>
      <c r="G119" s="51">
        <v>0.27</v>
      </c>
      <c r="H119" s="51">
        <v>4.7300000000000004</v>
      </c>
      <c r="I119" s="51">
        <v>4.1100000000000003</v>
      </c>
      <c r="J119" s="51">
        <v>8.83</v>
      </c>
    </row>
    <row r="120" spans="2:10" x14ac:dyDescent="0.3"/>
    <row r="121" spans="2:10" x14ac:dyDescent="0.3">
      <c r="B121" s="54" t="s">
        <v>287</v>
      </c>
    </row>
    <row r="122" spans="2:10" x14ac:dyDescent="0.3"/>
    <row r="123" spans="2:10" x14ac:dyDescent="0.3">
      <c r="B123" s="54" t="s">
        <v>288</v>
      </c>
    </row>
    <row r="124" spans="2:10" x14ac:dyDescent="0.3"/>
    <row r="125" spans="2:10" x14ac:dyDescent="0.3"/>
    <row r="126" spans="2:10" x14ac:dyDescent="0.3"/>
  </sheetData>
  <sheetProtection algorithmName="SHA-512" hashValue="sWQuTDRJaliJbJo8+l7wFZHXc1RHn7xs2b1zOEWvAykHYfH9lYIFtUjFXmn0BIKwWVzMxbWwDD2odraEFr99uw==" saltValue="2WN+0mPfzzTfhNcRO7lHAw=="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075B-F6B8-4797-9FB1-B91C51D569EF}">
  <sheetPr codeName="Sheet8">
    <tabColor rgb="FF000000"/>
  </sheetPr>
  <dimension ref="A1"/>
  <sheetViews>
    <sheetView workbookViewId="0"/>
  </sheetViews>
  <sheetFormatPr defaultRowHeight="14.5" x14ac:dyDescent="0.35"/>
  <sheetData/>
  <sheetProtection algorithmName="SHA-512" hashValue="mSlVO8qp8+PDKrwWRY6rgXweQun9vxZ1xF5Wha1gulmTmGmPjd1RXDvNEgLLdzXZ7uaHE4N4/nCApym2+LZbDw==" saltValue="bVerb3GnzQJ/pyAZE2y6A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B4D50-92FB-4EE1-B1AE-675ADE2A2243}">
  <sheetPr codeName="Sheet10">
    <tabColor theme="0" tint="-0.34998626667073579"/>
  </sheetPr>
  <dimension ref="A1:O628"/>
  <sheetViews>
    <sheetView showGridLines="0" zoomScale="117" zoomScaleNormal="70" workbookViewId="0">
      <pane ySplit="5" topLeftCell="A6" activePane="bottomLeft" state="frozen"/>
      <selection sqref="A1:XFD1048576"/>
      <selection pane="bottomLeft" activeCell="B10" sqref="B10"/>
    </sheetView>
  </sheetViews>
  <sheetFormatPr defaultColWidth="9.1796875" defaultRowHeight="14.5" x14ac:dyDescent="0.35"/>
  <cols>
    <col min="1" max="1" width="14" customWidth="1"/>
    <col min="2" max="2" width="27.453125" customWidth="1"/>
    <col min="3" max="3" width="15.54296875" style="6" customWidth="1"/>
    <col min="4" max="4" width="32.54296875" customWidth="1"/>
    <col min="5" max="5" width="17.453125" customWidth="1"/>
    <col min="6" max="7" width="7.7265625" customWidth="1"/>
    <col min="8" max="8" width="7.81640625" customWidth="1"/>
    <col min="9" max="9" width="7.1796875" customWidth="1"/>
    <col min="10" max="11" width="7.7265625" customWidth="1"/>
    <col min="257" max="257" width="18.54296875" customWidth="1"/>
    <col min="258" max="258" width="80.7265625" customWidth="1"/>
    <col min="259" max="259" width="18.54296875" customWidth="1"/>
    <col min="260" max="260" width="80.7265625" customWidth="1"/>
    <col min="261" max="261" width="17.453125" customWidth="1"/>
    <col min="262" max="263" width="7.7265625" customWidth="1"/>
    <col min="264" max="264" width="7.81640625" customWidth="1"/>
    <col min="265" max="265" width="7.1796875" customWidth="1"/>
    <col min="266" max="267" width="7.7265625" customWidth="1"/>
    <col min="513" max="513" width="18.54296875" customWidth="1"/>
    <col min="514" max="514" width="80.7265625" customWidth="1"/>
    <col min="515" max="515" width="18.54296875" customWidth="1"/>
    <col min="516" max="516" width="80.7265625" customWidth="1"/>
    <col min="517" max="517" width="17.453125" customWidth="1"/>
    <col min="518" max="519" width="7.7265625" customWidth="1"/>
    <col min="520" max="520" width="7.81640625" customWidth="1"/>
    <col min="521" max="521" width="7.1796875" customWidth="1"/>
    <col min="522" max="523" width="7.7265625" customWidth="1"/>
    <col min="769" max="769" width="18.54296875" customWidth="1"/>
    <col min="770" max="770" width="80.7265625" customWidth="1"/>
    <col min="771" max="771" width="18.54296875" customWidth="1"/>
    <col min="772" max="772" width="80.7265625" customWidth="1"/>
    <col min="773" max="773" width="17.453125" customWidth="1"/>
    <col min="774" max="775" width="7.7265625" customWidth="1"/>
    <col min="776" max="776" width="7.81640625" customWidth="1"/>
    <col min="777" max="777" width="7.1796875" customWidth="1"/>
    <col min="778" max="779" width="7.7265625" customWidth="1"/>
    <col min="1025" max="1025" width="18.54296875" customWidth="1"/>
    <col min="1026" max="1026" width="80.7265625" customWidth="1"/>
    <col min="1027" max="1027" width="18.54296875" customWidth="1"/>
    <col min="1028" max="1028" width="80.7265625" customWidth="1"/>
    <col min="1029" max="1029" width="17.453125" customWidth="1"/>
    <col min="1030" max="1031" width="7.7265625" customWidth="1"/>
    <col min="1032" max="1032" width="7.81640625" customWidth="1"/>
    <col min="1033" max="1033" width="7.1796875" customWidth="1"/>
    <col min="1034" max="1035" width="7.7265625" customWidth="1"/>
    <col min="1281" max="1281" width="18.54296875" customWidth="1"/>
    <col min="1282" max="1282" width="80.7265625" customWidth="1"/>
    <col min="1283" max="1283" width="18.54296875" customWidth="1"/>
    <col min="1284" max="1284" width="80.7265625" customWidth="1"/>
    <col min="1285" max="1285" width="17.453125" customWidth="1"/>
    <col min="1286" max="1287" width="7.7265625" customWidth="1"/>
    <col min="1288" max="1288" width="7.81640625" customWidth="1"/>
    <col min="1289" max="1289" width="7.1796875" customWidth="1"/>
    <col min="1290" max="1291" width="7.7265625" customWidth="1"/>
    <col min="1537" max="1537" width="18.54296875" customWidth="1"/>
    <col min="1538" max="1538" width="80.7265625" customWidth="1"/>
    <col min="1539" max="1539" width="18.54296875" customWidth="1"/>
    <col min="1540" max="1540" width="80.7265625" customWidth="1"/>
    <col min="1541" max="1541" width="17.453125" customWidth="1"/>
    <col min="1542" max="1543" width="7.7265625" customWidth="1"/>
    <col min="1544" max="1544" width="7.81640625" customWidth="1"/>
    <col min="1545" max="1545" width="7.1796875" customWidth="1"/>
    <col min="1546" max="1547" width="7.7265625" customWidth="1"/>
    <col min="1793" max="1793" width="18.54296875" customWidth="1"/>
    <col min="1794" max="1794" width="80.7265625" customWidth="1"/>
    <col min="1795" max="1795" width="18.54296875" customWidth="1"/>
    <col min="1796" max="1796" width="80.7265625" customWidth="1"/>
    <col min="1797" max="1797" width="17.453125" customWidth="1"/>
    <col min="1798" max="1799" width="7.7265625" customWidth="1"/>
    <col min="1800" max="1800" width="7.81640625" customWidth="1"/>
    <col min="1801" max="1801" width="7.1796875" customWidth="1"/>
    <col min="1802" max="1803" width="7.7265625" customWidth="1"/>
    <col min="2049" max="2049" width="18.54296875" customWidth="1"/>
    <col min="2050" max="2050" width="80.7265625" customWidth="1"/>
    <col min="2051" max="2051" width="18.54296875" customWidth="1"/>
    <col min="2052" max="2052" width="80.7265625" customWidth="1"/>
    <col min="2053" max="2053" width="17.453125" customWidth="1"/>
    <col min="2054" max="2055" width="7.7265625" customWidth="1"/>
    <col min="2056" max="2056" width="7.81640625" customWidth="1"/>
    <col min="2057" max="2057" width="7.1796875" customWidth="1"/>
    <col min="2058" max="2059" width="7.7265625" customWidth="1"/>
    <col min="2305" max="2305" width="18.54296875" customWidth="1"/>
    <col min="2306" max="2306" width="80.7265625" customWidth="1"/>
    <col min="2307" max="2307" width="18.54296875" customWidth="1"/>
    <col min="2308" max="2308" width="80.7265625" customWidth="1"/>
    <col min="2309" max="2309" width="17.453125" customWidth="1"/>
    <col min="2310" max="2311" width="7.7265625" customWidth="1"/>
    <col min="2312" max="2312" width="7.81640625" customWidth="1"/>
    <col min="2313" max="2313" width="7.1796875" customWidth="1"/>
    <col min="2314" max="2315" width="7.7265625" customWidth="1"/>
    <col min="2561" max="2561" width="18.54296875" customWidth="1"/>
    <col min="2562" max="2562" width="80.7265625" customWidth="1"/>
    <col min="2563" max="2563" width="18.54296875" customWidth="1"/>
    <col min="2564" max="2564" width="80.7265625" customWidth="1"/>
    <col min="2565" max="2565" width="17.453125" customWidth="1"/>
    <col min="2566" max="2567" width="7.7265625" customWidth="1"/>
    <col min="2568" max="2568" width="7.81640625" customWidth="1"/>
    <col min="2569" max="2569" width="7.1796875" customWidth="1"/>
    <col min="2570" max="2571" width="7.7265625" customWidth="1"/>
    <col min="2817" max="2817" width="18.54296875" customWidth="1"/>
    <col min="2818" max="2818" width="80.7265625" customWidth="1"/>
    <col min="2819" max="2819" width="18.54296875" customWidth="1"/>
    <col min="2820" max="2820" width="80.7265625" customWidth="1"/>
    <col min="2821" max="2821" width="17.453125" customWidth="1"/>
    <col min="2822" max="2823" width="7.7265625" customWidth="1"/>
    <col min="2824" max="2824" width="7.81640625" customWidth="1"/>
    <col min="2825" max="2825" width="7.1796875" customWidth="1"/>
    <col min="2826" max="2827" width="7.7265625" customWidth="1"/>
    <col min="3073" max="3073" width="18.54296875" customWidth="1"/>
    <col min="3074" max="3074" width="80.7265625" customWidth="1"/>
    <col min="3075" max="3075" width="18.54296875" customWidth="1"/>
    <col min="3076" max="3076" width="80.7265625" customWidth="1"/>
    <col min="3077" max="3077" width="17.453125" customWidth="1"/>
    <col min="3078" max="3079" width="7.7265625" customWidth="1"/>
    <col min="3080" max="3080" width="7.81640625" customWidth="1"/>
    <col min="3081" max="3081" width="7.1796875" customWidth="1"/>
    <col min="3082" max="3083" width="7.7265625" customWidth="1"/>
    <col min="3329" max="3329" width="18.54296875" customWidth="1"/>
    <col min="3330" max="3330" width="80.7265625" customWidth="1"/>
    <col min="3331" max="3331" width="18.54296875" customWidth="1"/>
    <col min="3332" max="3332" width="80.7265625" customWidth="1"/>
    <col min="3333" max="3333" width="17.453125" customWidth="1"/>
    <col min="3334" max="3335" width="7.7265625" customWidth="1"/>
    <col min="3336" max="3336" width="7.81640625" customWidth="1"/>
    <col min="3337" max="3337" width="7.1796875" customWidth="1"/>
    <col min="3338" max="3339" width="7.7265625" customWidth="1"/>
    <col min="3585" max="3585" width="18.54296875" customWidth="1"/>
    <col min="3586" max="3586" width="80.7265625" customWidth="1"/>
    <col min="3587" max="3587" width="18.54296875" customWidth="1"/>
    <col min="3588" max="3588" width="80.7265625" customWidth="1"/>
    <col min="3589" max="3589" width="17.453125" customWidth="1"/>
    <col min="3590" max="3591" width="7.7265625" customWidth="1"/>
    <col min="3592" max="3592" width="7.81640625" customWidth="1"/>
    <col min="3593" max="3593" width="7.1796875" customWidth="1"/>
    <col min="3594" max="3595" width="7.7265625" customWidth="1"/>
    <col min="3841" max="3841" width="18.54296875" customWidth="1"/>
    <col min="3842" max="3842" width="80.7265625" customWidth="1"/>
    <col min="3843" max="3843" width="18.54296875" customWidth="1"/>
    <col min="3844" max="3844" width="80.7265625" customWidth="1"/>
    <col min="3845" max="3845" width="17.453125" customWidth="1"/>
    <col min="3846" max="3847" width="7.7265625" customWidth="1"/>
    <col min="3848" max="3848" width="7.81640625" customWidth="1"/>
    <col min="3849" max="3849" width="7.1796875" customWidth="1"/>
    <col min="3850" max="3851" width="7.7265625" customWidth="1"/>
    <col min="4097" max="4097" width="18.54296875" customWidth="1"/>
    <col min="4098" max="4098" width="80.7265625" customWidth="1"/>
    <col min="4099" max="4099" width="18.54296875" customWidth="1"/>
    <col min="4100" max="4100" width="80.7265625" customWidth="1"/>
    <col min="4101" max="4101" width="17.453125" customWidth="1"/>
    <col min="4102" max="4103" width="7.7265625" customWidth="1"/>
    <col min="4104" max="4104" width="7.81640625" customWidth="1"/>
    <col min="4105" max="4105" width="7.1796875" customWidth="1"/>
    <col min="4106" max="4107" width="7.7265625" customWidth="1"/>
    <col min="4353" max="4353" width="18.54296875" customWidth="1"/>
    <col min="4354" max="4354" width="80.7265625" customWidth="1"/>
    <col min="4355" max="4355" width="18.54296875" customWidth="1"/>
    <col min="4356" max="4356" width="80.7265625" customWidth="1"/>
    <col min="4357" max="4357" width="17.453125" customWidth="1"/>
    <col min="4358" max="4359" width="7.7265625" customWidth="1"/>
    <col min="4360" max="4360" width="7.81640625" customWidth="1"/>
    <col min="4361" max="4361" width="7.1796875" customWidth="1"/>
    <col min="4362" max="4363" width="7.7265625" customWidth="1"/>
    <col min="4609" max="4609" width="18.54296875" customWidth="1"/>
    <col min="4610" max="4610" width="80.7265625" customWidth="1"/>
    <col min="4611" max="4611" width="18.54296875" customWidth="1"/>
    <col min="4612" max="4612" width="80.7265625" customWidth="1"/>
    <col min="4613" max="4613" width="17.453125" customWidth="1"/>
    <col min="4614" max="4615" width="7.7265625" customWidth="1"/>
    <col min="4616" max="4616" width="7.81640625" customWidth="1"/>
    <col min="4617" max="4617" width="7.1796875" customWidth="1"/>
    <col min="4618" max="4619" width="7.7265625" customWidth="1"/>
    <col min="4865" max="4865" width="18.54296875" customWidth="1"/>
    <col min="4866" max="4866" width="80.7265625" customWidth="1"/>
    <col min="4867" max="4867" width="18.54296875" customWidth="1"/>
    <col min="4868" max="4868" width="80.7265625" customWidth="1"/>
    <col min="4869" max="4869" width="17.453125" customWidth="1"/>
    <col min="4870" max="4871" width="7.7265625" customWidth="1"/>
    <col min="4872" max="4872" width="7.81640625" customWidth="1"/>
    <col min="4873" max="4873" width="7.1796875" customWidth="1"/>
    <col min="4874" max="4875" width="7.7265625" customWidth="1"/>
    <col min="5121" max="5121" width="18.54296875" customWidth="1"/>
    <col min="5122" max="5122" width="80.7265625" customWidth="1"/>
    <col min="5123" max="5123" width="18.54296875" customWidth="1"/>
    <col min="5124" max="5124" width="80.7265625" customWidth="1"/>
    <col min="5125" max="5125" width="17.453125" customWidth="1"/>
    <col min="5126" max="5127" width="7.7265625" customWidth="1"/>
    <col min="5128" max="5128" width="7.81640625" customWidth="1"/>
    <col min="5129" max="5129" width="7.1796875" customWidth="1"/>
    <col min="5130" max="5131" width="7.7265625" customWidth="1"/>
    <col min="5377" max="5377" width="18.54296875" customWidth="1"/>
    <col min="5378" max="5378" width="80.7265625" customWidth="1"/>
    <col min="5379" max="5379" width="18.54296875" customWidth="1"/>
    <col min="5380" max="5380" width="80.7265625" customWidth="1"/>
    <col min="5381" max="5381" width="17.453125" customWidth="1"/>
    <col min="5382" max="5383" width="7.7265625" customWidth="1"/>
    <col min="5384" max="5384" width="7.81640625" customWidth="1"/>
    <col min="5385" max="5385" width="7.1796875" customWidth="1"/>
    <col min="5386" max="5387" width="7.7265625" customWidth="1"/>
    <col min="5633" max="5633" width="18.54296875" customWidth="1"/>
    <col min="5634" max="5634" width="80.7265625" customWidth="1"/>
    <col min="5635" max="5635" width="18.54296875" customWidth="1"/>
    <col min="5636" max="5636" width="80.7265625" customWidth="1"/>
    <col min="5637" max="5637" width="17.453125" customWidth="1"/>
    <col min="5638" max="5639" width="7.7265625" customWidth="1"/>
    <col min="5640" max="5640" width="7.81640625" customWidth="1"/>
    <col min="5641" max="5641" width="7.1796875" customWidth="1"/>
    <col min="5642" max="5643" width="7.7265625" customWidth="1"/>
    <col min="5889" max="5889" width="18.54296875" customWidth="1"/>
    <col min="5890" max="5890" width="80.7265625" customWidth="1"/>
    <col min="5891" max="5891" width="18.54296875" customWidth="1"/>
    <col min="5892" max="5892" width="80.7265625" customWidth="1"/>
    <col min="5893" max="5893" width="17.453125" customWidth="1"/>
    <col min="5894" max="5895" width="7.7265625" customWidth="1"/>
    <col min="5896" max="5896" width="7.81640625" customWidth="1"/>
    <col min="5897" max="5897" width="7.1796875" customWidth="1"/>
    <col min="5898" max="5899" width="7.7265625" customWidth="1"/>
    <col min="6145" max="6145" width="18.54296875" customWidth="1"/>
    <col min="6146" max="6146" width="80.7265625" customWidth="1"/>
    <col min="6147" max="6147" width="18.54296875" customWidth="1"/>
    <col min="6148" max="6148" width="80.7265625" customWidth="1"/>
    <col min="6149" max="6149" width="17.453125" customWidth="1"/>
    <col min="6150" max="6151" width="7.7265625" customWidth="1"/>
    <col min="6152" max="6152" width="7.81640625" customWidth="1"/>
    <col min="6153" max="6153" width="7.1796875" customWidth="1"/>
    <col min="6154" max="6155" width="7.7265625" customWidth="1"/>
    <col min="6401" max="6401" width="18.54296875" customWidth="1"/>
    <col min="6402" max="6402" width="80.7265625" customWidth="1"/>
    <col min="6403" max="6403" width="18.54296875" customWidth="1"/>
    <col min="6404" max="6404" width="80.7265625" customWidth="1"/>
    <col min="6405" max="6405" width="17.453125" customWidth="1"/>
    <col min="6406" max="6407" width="7.7265625" customWidth="1"/>
    <col min="6408" max="6408" width="7.81640625" customWidth="1"/>
    <col min="6409" max="6409" width="7.1796875" customWidth="1"/>
    <col min="6410" max="6411" width="7.7265625" customWidth="1"/>
    <col min="6657" max="6657" width="18.54296875" customWidth="1"/>
    <col min="6658" max="6658" width="80.7265625" customWidth="1"/>
    <col min="6659" max="6659" width="18.54296875" customWidth="1"/>
    <col min="6660" max="6660" width="80.7265625" customWidth="1"/>
    <col min="6661" max="6661" width="17.453125" customWidth="1"/>
    <col min="6662" max="6663" width="7.7265625" customWidth="1"/>
    <col min="6664" max="6664" width="7.81640625" customWidth="1"/>
    <col min="6665" max="6665" width="7.1796875" customWidth="1"/>
    <col min="6666" max="6667" width="7.7265625" customWidth="1"/>
    <col min="6913" max="6913" width="18.54296875" customWidth="1"/>
    <col min="6914" max="6914" width="80.7265625" customWidth="1"/>
    <col min="6915" max="6915" width="18.54296875" customWidth="1"/>
    <col min="6916" max="6916" width="80.7265625" customWidth="1"/>
    <col min="6917" max="6917" width="17.453125" customWidth="1"/>
    <col min="6918" max="6919" width="7.7265625" customWidth="1"/>
    <col min="6920" max="6920" width="7.81640625" customWidth="1"/>
    <col min="6921" max="6921" width="7.1796875" customWidth="1"/>
    <col min="6922" max="6923" width="7.7265625" customWidth="1"/>
    <col min="7169" max="7169" width="18.54296875" customWidth="1"/>
    <col min="7170" max="7170" width="80.7265625" customWidth="1"/>
    <col min="7171" max="7171" width="18.54296875" customWidth="1"/>
    <col min="7172" max="7172" width="80.7265625" customWidth="1"/>
    <col min="7173" max="7173" width="17.453125" customWidth="1"/>
    <col min="7174" max="7175" width="7.7265625" customWidth="1"/>
    <col min="7176" max="7176" width="7.81640625" customWidth="1"/>
    <col min="7177" max="7177" width="7.1796875" customWidth="1"/>
    <col min="7178" max="7179" width="7.7265625" customWidth="1"/>
    <col min="7425" max="7425" width="18.54296875" customWidth="1"/>
    <col min="7426" max="7426" width="80.7265625" customWidth="1"/>
    <col min="7427" max="7427" width="18.54296875" customWidth="1"/>
    <col min="7428" max="7428" width="80.7265625" customWidth="1"/>
    <col min="7429" max="7429" width="17.453125" customWidth="1"/>
    <col min="7430" max="7431" width="7.7265625" customWidth="1"/>
    <col min="7432" max="7432" width="7.81640625" customWidth="1"/>
    <col min="7433" max="7433" width="7.1796875" customWidth="1"/>
    <col min="7434" max="7435" width="7.7265625" customWidth="1"/>
    <col min="7681" max="7681" width="18.54296875" customWidth="1"/>
    <col min="7682" max="7682" width="80.7265625" customWidth="1"/>
    <col min="7683" max="7683" width="18.54296875" customWidth="1"/>
    <col min="7684" max="7684" width="80.7265625" customWidth="1"/>
    <col min="7685" max="7685" width="17.453125" customWidth="1"/>
    <col min="7686" max="7687" width="7.7265625" customWidth="1"/>
    <col min="7688" max="7688" width="7.81640625" customWidth="1"/>
    <col min="7689" max="7689" width="7.1796875" customWidth="1"/>
    <col min="7690" max="7691" width="7.7265625" customWidth="1"/>
    <col min="7937" max="7937" width="18.54296875" customWidth="1"/>
    <col min="7938" max="7938" width="80.7265625" customWidth="1"/>
    <col min="7939" max="7939" width="18.54296875" customWidth="1"/>
    <col min="7940" max="7940" width="80.7265625" customWidth="1"/>
    <col min="7941" max="7941" width="17.453125" customWidth="1"/>
    <col min="7942" max="7943" width="7.7265625" customWidth="1"/>
    <col min="7944" max="7944" width="7.81640625" customWidth="1"/>
    <col min="7945" max="7945" width="7.1796875" customWidth="1"/>
    <col min="7946" max="7947" width="7.7265625" customWidth="1"/>
    <col min="8193" max="8193" width="18.54296875" customWidth="1"/>
    <col min="8194" max="8194" width="80.7265625" customWidth="1"/>
    <col min="8195" max="8195" width="18.54296875" customWidth="1"/>
    <col min="8196" max="8196" width="80.7265625" customWidth="1"/>
    <col min="8197" max="8197" width="17.453125" customWidth="1"/>
    <col min="8198" max="8199" width="7.7265625" customWidth="1"/>
    <col min="8200" max="8200" width="7.81640625" customWidth="1"/>
    <col min="8201" max="8201" width="7.1796875" customWidth="1"/>
    <col min="8202" max="8203" width="7.7265625" customWidth="1"/>
    <col min="8449" max="8449" width="18.54296875" customWidth="1"/>
    <col min="8450" max="8450" width="80.7265625" customWidth="1"/>
    <col min="8451" max="8451" width="18.54296875" customWidth="1"/>
    <col min="8452" max="8452" width="80.7265625" customWidth="1"/>
    <col min="8453" max="8453" width="17.453125" customWidth="1"/>
    <col min="8454" max="8455" width="7.7265625" customWidth="1"/>
    <col min="8456" max="8456" width="7.81640625" customWidth="1"/>
    <col min="8457" max="8457" width="7.1796875" customWidth="1"/>
    <col min="8458" max="8459" width="7.7265625" customWidth="1"/>
    <col min="8705" max="8705" width="18.54296875" customWidth="1"/>
    <col min="8706" max="8706" width="80.7265625" customWidth="1"/>
    <col min="8707" max="8707" width="18.54296875" customWidth="1"/>
    <col min="8708" max="8708" width="80.7265625" customWidth="1"/>
    <col min="8709" max="8709" width="17.453125" customWidth="1"/>
    <col min="8710" max="8711" width="7.7265625" customWidth="1"/>
    <col min="8712" max="8712" width="7.81640625" customWidth="1"/>
    <col min="8713" max="8713" width="7.1796875" customWidth="1"/>
    <col min="8714" max="8715" width="7.7265625" customWidth="1"/>
    <col min="8961" max="8961" width="18.54296875" customWidth="1"/>
    <col min="8962" max="8962" width="80.7265625" customWidth="1"/>
    <col min="8963" max="8963" width="18.54296875" customWidth="1"/>
    <col min="8964" max="8964" width="80.7265625" customWidth="1"/>
    <col min="8965" max="8965" width="17.453125" customWidth="1"/>
    <col min="8966" max="8967" width="7.7265625" customWidth="1"/>
    <col min="8968" max="8968" width="7.81640625" customWidth="1"/>
    <col min="8969" max="8969" width="7.1796875" customWidth="1"/>
    <col min="8970" max="8971" width="7.7265625" customWidth="1"/>
    <col min="9217" max="9217" width="18.54296875" customWidth="1"/>
    <col min="9218" max="9218" width="80.7265625" customWidth="1"/>
    <col min="9219" max="9219" width="18.54296875" customWidth="1"/>
    <col min="9220" max="9220" width="80.7265625" customWidth="1"/>
    <col min="9221" max="9221" width="17.453125" customWidth="1"/>
    <col min="9222" max="9223" width="7.7265625" customWidth="1"/>
    <col min="9224" max="9224" width="7.81640625" customWidth="1"/>
    <col min="9225" max="9225" width="7.1796875" customWidth="1"/>
    <col min="9226" max="9227" width="7.7265625" customWidth="1"/>
    <col min="9473" max="9473" width="18.54296875" customWidth="1"/>
    <col min="9474" max="9474" width="80.7265625" customWidth="1"/>
    <col min="9475" max="9475" width="18.54296875" customWidth="1"/>
    <col min="9476" max="9476" width="80.7265625" customWidth="1"/>
    <col min="9477" max="9477" width="17.453125" customWidth="1"/>
    <col min="9478" max="9479" width="7.7265625" customWidth="1"/>
    <col min="9480" max="9480" width="7.81640625" customWidth="1"/>
    <col min="9481" max="9481" width="7.1796875" customWidth="1"/>
    <col min="9482" max="9483" width="7.7265625" customWidth="1"/>
    <col min="9729" max="9729" width="18.54296875" customWidth="1"/>
    <col min="9730" max="9730" width="80.7265625" customWidth="1"/>
    <col min="9731" max="9731" width="18.54296875" customWidth="1"/>
    <col min="9732" max="9732" width="80.7265625" customWidth="1"/>
    <col min="9733" max="9733" width="17.453125" customWidth="1"/>
    <col min="9734" max="9735" width="7.7265625" customWidth="1"/>
    <col min="9736" max="9736" width="7.81640625" customWidth="1"/>
    <col min="9737" max="9737" width="7.1796875" customWidth="1"/>
    <col min="9738" max="9739" width="7.7265625" customWidth="1"/>
    <col min="9985" max="9985" width="18.54296875" customWidth="1"/>
    <col min="9986" max="9986" width="80.7265625" customWidth="1"/>
    <col min="9987" max="9987" width="18.54296875" customWidth="1"/>
    <col min="9988" max="9988" width="80.7265625" customWidth="1"/>
    <col min="9989" max="9989" width="17.453125" customWidth="1"/>
    <col min="9990" max="9991" width="7.7265625" customWidth="1"/>
    <col min="9992" max="9992" width="7.81640625" customWidth="1"/>
    <col min="9993" max="9993" width="7.1796875" customWidth="1"/>
    <col min="9994" max="9995" width="7.7265625" customWidth="1"/>
    <col min="10241" max="10241" width="18.54296875" customWidth="1"/>
    <col min="10242" max="10242" width="80.7265625" customWidth="1"/>
    <col min="10243" max="10243" width="18.54296875" customWidth="1"/>
    <col min="10244" max="10244" width="80.7265625" customWidth="1"/>
    <col min="10245" max="10245" width="17.453125" customWidth="1"/>
    <col min="10246" max="10247" width="7.7265625" customWidth="1"/>
    <col min="10248" max="10248" width="7.81640625" customWidth="1"/>
    <col min="10249" max="10249" width="7.1796875" customWidth="1"/>
    <col min="10250" max="10251" width="7.7265625" customWidth="1"/>
    <col min="10497" max="10497" width="18.54296875" customWidth="1"/>
    <col min="10498" max="10498" width="80.7265625" customWidth="1"/>
    <col min="10499" max="10499" width="18.54296875" customWidth="1"/>
    <col min="10500" max="10500" width="80.7265625" customWidth="1"/>
    <col min="10501" max="10501" width="17.453125" customWidth="1"/>
    <col min="10502" max="10503" width="7.7265625" customWidth="1"/>
    <col min="10504" max="10504" width="7.81640625" customWidth="1"/>
    <col min="10505" max="10505" width="7.1796875" customWidth="1"/>
    <col min="10506" max="10507" width="7.7265625" customWidth="1"/>
    <col min="10753" max="10753" width="18.54296875" customWidth="1"/>
    <col min="10754" max="10754" width="80.7265625" customWidth="1"/>
    <col min="10755" max="10755" width="18.54296875" customWidth="1"/>
    <col min="10756" max="10756" width="80.7265625" customWidth="1"/>
    <col min="10757" max="10757" width="17.453125" customWidth="1"/>
    <col min="10758" max="10759" width="7.7265625" customWidth="1"/>
    <col min="10760" max="10760" width="7.81640625" customWidth="1"/>
    <col min="10761" max="10761" width="7.1796875" customWidth="1"/>
    <col min="10762" max="10763" width="7.7265625" customWidth="1"/>
    <col min="11009" max="11009" width="18.54296875" customWidth="1"/>
    <col min="11010" max="11010" width="80.7265625" customWidth="1"/>
    <col min="11011" max="11011" width="18.54296875" customWidth="1"/>
    <col min="11012" max="11012" width="80.7265625" customWidth="1"/>
    <col min="11013" max="11013" width="17.453125" customWidth="1"/>
    <col min="11014" max="11015" width="7.7265625" customWidth="1"/>
    <col min="11016" max="11016" width="7.81640625" customWidth="1"/>
    <col min="11017" max="11017" width="7.1796875" customWidth="1"/>
    <col min="11018" max="11019" width="7.7265625" customWidth="1"/>
    <col min="11265" max="11265" width="18.54296875" customWidth="1"/>
    <col min="11266" max="11266" width="80.7265625" customWidth="1"/>
    <col min="11267" max="11267" width="18.54296875" customWidth="1"/>
    <col min="11268" max="11268" width="80.7265625" customWidth="1"/>
    <col min="11269" max="11269" width="17.453125" customWidth="1"/>
    <col min="11270" max="11271" width="7.7265625" customWidth="1"/>
    <col min="11272" max="11272" width="7.81640625" customWidth="1"/>
    <col min="11273" max="11273" width="7.1796875" customWidth="1"/>
    <col min="11274" max="11275" width="7.7265625" customWidth="1"/>
    <col min="11521" max="11521" width="18.54296875" customWidth="1"/>
    <col min="11522" max="11522" width="80.7265625" customWidth="1"/>
    <col min="11523" max="11523" width="18.54296875" customWidth="1"/>
    <col min="11524" max="11524" width="80.7265625" customWidth="1"/>
    <col min="11525" max="11525" width="17.453125" customWidth="1"/>
    <col min="11526" max="11527" width="7.7265625" customWidth="1"/>
    <col min="11528" max="11528" width="7.81640625" customWidth="1"/>
    <col min="11529" max="11529" width="7.1796875" customWidth="1"/>
    <col min="11530" max="11531" width="7.7265625" customWidth="1"/>
    <col min="11777" max="11777" width="18.54296875" customWidth="1"/>
    <col min="11778" max="11778" width="80.7265625" customWidth="1"/>
    <col min="11779" max="11779" width="18.54296875" customWidth="1"/>
    <col min="11780" max="11780" width="80.7265625" customWidth="1"/>
    <col min="11781" max="11781" width="17.453125" customWidth="1"/>
    <col min="11782" max="11783" width="7.7265625" customWidth="1"/>
    <col min="11784" max="11784" width="7.81640625" customWidth="1"/>
    <col min="11785" max="11785" width="7.1796875" customWidth="1"/>
    <col min="11786" max="11787" width="7.7265625" customWidth="1"/>
    <col min="12033" max="12033" width="18.54296875" customWidth="1"/>
    <col min="12034" max="12034" width="80.7265625" customWidth="1"/>
    <col min="12035" max="12035" width="18.54296875" customWidth="1"/>
    <col min="12036" max="12036" width="80.7265625" customWidth="1"/>
    <col min="12037" max="12037" width="17.453125" customWidth="1"/>
    <col min="12038" max="12039" width="7.7265625" customWidth="1"/>
    <col min="12040" max="12040" width="7.81640625" customWidth="1"/>
    <col min="12041" max="12041" width="7.1796875" customWidth="1"/>
    <col min="12042" max="12043" width="7.7265625" customWidth="1"/>
    <col min="12289" max="12289" width="18.54296875" customWidth="1"/>
    <col min="12290" max="12290" width="80.7265625" customWidth="1"/>
    <col min="12291" max="12291" width="18.54296875" customWidth="1"/>
    <col min="12292" max="12292" width="80.7265625" customWidth="1"/>
    <col min="12293" max="12293" width="17.453125" customWidth="1"/>
    <col min="12294" max="12295" width="7.7265625" customWidth="1"/>
    <col min="12296" max="12296" width="7.81640625" customWidth="1"/>
    <col min="12297" max="12297" width="7.1796875" customWidth="1"/>
    <col min="12298" max="12299" width="7.7265625" customWidth="1"/>
    <col min="12545" max="12545" width="18.54296875" customWidth="1"/>
    <col min="12546" max="12546" width="80.7265625" customWidth="1"/>
    <col min="12547" max="12547" width="18.54296875" customWidth="1"/>
    <col min="12548" max="12548" width="80.7265625" customWidth="1"/>
    <col min="12549" max="12549" width="17.453125" customWidth="1"/>
    <col min="12550" max="12551" width="7.7265625" customWidth="1"/>
    <col min="12552" max="12552" width="7.81640625" customWidth="1"/>
    <col min="12553" max="12553" width="7.1796875" customWidth="1"/>
    <col min="12554" max="12555" width="7.7265625" customWidth="1"/>
    <col min="12801" max="12801" width="18.54296875" customWidth="1"/>
    <col min="12802" max="12802" width="80.7265625" customWidth="1"/>
    <col min="12803" max="12803" width="18.54296875" customWidth="1"/>
    <col min="12804" max="12804" width="80.7265625" customWidth="1"/>
    <col min="12805" max="12805" width="17.453125" customWidth="1"/>
    <col min="12806" max="12807" width="7.7265625" customWidth="1"/>
    <col min="12808" max="12808" width="7.81640625" customWidth="1"/>
    <col min="12809" max="12809" width="7.1796875" customWidth="1"/>
    <col min="12810" max="12811" width="7.7265625" customWidth="1"/>
    <col min="13057" max="13057" width="18.54296875" customWidth="1"/>
    <col min="13058" max="13058" width="80.7265625" customWidth="1"/>
    <col min="13059" max="13059" width="18.54296875" customWidth="1"/>
    <col min="13060" max="13060" width="80.7265625" customWidth="1"/>
    <col min="13061" max="13061" width="17.453125" customWidth="1"/>
    <col min="13062" max="13063" width="7.7265625" customWidth="1"/>
    <col min="13064" max="13064" width="7.81640625" customWidth="1"/>
    <col min="13065" max="13065" width="7.1796875" customWidth="1"/>
    <col min="13066" max="13067" width="7.7265625" customWidth="1"/>
    <col min="13313" max="13313" width="18.54296875" customWidth="1"/>
    <col min="13314" max="13314" width="80.7265625" customWidth="1"/>
    <col min="13315" max="13315" width="18.54296875" customWidth="1"/>
    <col min="13316" max="13316" width="80.7265625" customWidth="1"/>
    <col min="13317" max="13317" width="17.453125" customWidth="1"/>
    <col min="13318" max="13319" width="7.7265625" customWidth="1"/>
    <col min="13320" max="13320" width="7.81640625" customWidth="1"/>
    <col min="13321" max="13321" width="7.1796875" customWidth="1"/>
    <col min="13322" max="13323" width="7.7265625" customWidth="1"/>
    <col min="13569" max="13569" width="18.54296875" customWidth="1"/>
    <col min="13570" max="13570" width="80.7265625" customWidth="1"/>
    <col min="13571" max="13571" width="18.54296875" customWidth="1"/>
    <col min="13572" max="13572" width="80.7265625" customWidth="1"/>
    <col min="13573" max="13573" width="17.453125" customWidth="1"/>
    <col min="13574" max="13575" width="7.7265625" customWidth="1"/>
    <col min="13576" max="13576" width="7.81640625" customWidth="1"/>
    <col min="13577" max="13577" width="7.1796875" customWidth="1"/>
    <col min="13578" max="13579" width="7.7265625" customWidth="1"/>
    <col min="13825" max="13825" width="18.54296875" customWidth="1"/>
    <col min="13826" max="13826" width="80.7265625" customWidth="1"/>
    <col min="13827" max="13827" width="18.54296875" customWidth="1"/>
    <col min="13828" max="13828" width="80.7265625" customWidth="1"/>
    <col min="13829" max="13829" width="17.453125" customWidth="1"/>
    <col min="13830" max="13831" width="7.7265625" customWidth="1"/>
    <col min="13832" max="13832" width="7.81640625" customWidth="1"/>
    <col min="13833" max="13833" width="7.1796875" customWidth="1"/>
    <col min="13834" max="13835" width="7.7265625" customWidth="1"/>
    <col min="14081" max="14081" width="18.54296875" customWidth="1"/>
    <col min="14082" max="14082" width="80.7265625" customWidth="1"/>
    <col min="14083" max="14083" width="18.54296875" customWidth="1"/>
    <col min="14084" max="14084" width="80.7265625" customWidth="1"/>
    <col min="14085" max="14085" width="17.453125" customWidth="1"/>
    <col min="14086" max="14087" width="7.7265625" customWidth="1"/>
    <col min="14088" max="14088" width="7.81640625" customWidth="1"/>
    <col min="14089" max="14089" width="7.1796875" customWidth="1"/>
    <col min="14090" max="14091" width="7.7265625" customWidth="1"/>
    <col min="14337" max="14337" width="18.54296875" customWidth="1"/>
    <col min="14338" max="14338" width="80.7265625" customWidth="1"/>
    <col min="14339" max="14339" width="18.54296875" customWidth="1"/>
    <col min="14340" max="14340" width="80.7265625" customWidth="1"/>
    <col min="14341" max="14341" width="17.453125" customWidth="1"/>
    <col min="14342" max="14343" width="7.7265625" customWidth="1"/>
    <col min="14344" max="14344" width="7.81640625" customWidth="1"/>
    <col min="14345" max="14345" width="7.1796875" customWidth="1"/>
    <col min="14346" max="14347" width="7.7265625" customWidth="1"/>
    <col min="14593" max="14593" width="18.54296875" customWidth="1"/>
    <col min="14594" max="14594" width="80.7265625" customWidth="1"/>
    <col min="14595" max="14595" width="18.54296875" customWidth="1"/>
    <col min="14596" max="14596" width="80.7265625" customWidth="1"/>
    <col min="14597" max="14597" width="17.453125" customWidth="1"/>
    <col min="14598" max="14599" width="7.7265625" customWidth="1"/>
    <col min="14600" max="14600" width="7.81640625" customWidth="1"/>
    <col min="14601" max="14601" width="7.1796875" customWidth="1"/>
    <col min="14602" max="14603" width="7.7265625" customWidth="1"/>
    <col min="14849" max="14849" width="18.54296875" customWidth="1"/>
    <col min="14850" max="14850" width="80.7265625" customWidth="1"/>
    <col min="14851" max="14851" width="18.54296875" customWidth="1"/>
    <col min="14852" max="14852" width="80.7265625" customWidth="1"/>
    <col min="14853" max="14853" width="17.453125" customWidth="1"/>
    <col min="14854" max="14855" width="7.7265625" customWidth="1"/>
    <col min="14856" max="14856" width="7.81640625" customWidth="1"/>
    <col min="14857" max="14857" width="7.1796875" customWidth="1"/>
    <col min="14858" max="14859" width="7.7265625" customWidth="1"/>
    <col min="15105" max="15105" width="18.54296875" customWidth="1"/>
    <col min="15106" max="15106" width="80.7265625" customWidth="1"/>
    <col min="15107" max="15107" width="18.54296875" customWidth="1"/>
    <col min="15108" max="15108" width="80.7265625" customWidth="1"/>
    <col min="15109" max="15109" width="17.453125" customWidth="1"/>
    <col min="15110" max="15111" width="7.7265625" customWidth="1"/>
    <col min="15112" max="15112" width="7.81640625" customWidth="1"/>
    <col min="15113" max="15113" width="7.1796875" customWidth="1"/>
    <col min="15114" max="15115" width="7.7265625" customWidth="1"/>
    <col min="15361" max="15361" width="18.54296875" customWidth="1"/>
    <col min="15362" max="15362" width="80.7265625" customWidth="1"/>
    <col min="15363" max="15363" width="18.54296875" customWidth="1"/>
    <col min="15364" max="15364" width="80.7265625" customWidth="1"/>
    <col min="15365" max="15365" width="17.453125" customWidth="1"/>
    <col min="15366" max="15367" width="7.7265625" customWidth="1"/>
    <col min="15368" max="15368" width="7.81640625" customWidth="1"/>
    <col min="15369" max="15369" width="7.1796875" customWidth="1"/>
    <col min="15370" max="15371" width="7.7265625" customWidth="1"/>
    <col min="15617" max="15617" width="18.54296875" customWidth="1"/>
    <col min="15618" max="15618" width="80.7265625" customWidth="1"/>
    <col min="15619" max="15619" width="18.54296875" customWidth="1"/>
    <col min="15620" max="15620" width="80.7265625" customWidth="1"/>
    <col min="15621" max="15621" width="17.453125" customWidth="1"/>
    <col min="15622" max="15623" width="7.7265625" customWidth="1"/>
    <col min="15624" max="15624" width="7.81640625" customWidth="1"/>
    <col min="15625" max="15625" width="7.1796875" customWidth="1"/>
    <col min="15626" max="15627" width="7.7265625" customWidth="1"/>
    <col min="15873" max="15873" width="18.54296875" customWidth="1"/>
    <col min="15874" max="15874" width="80.7265625" customWidth="1"/>
    <col min="15875" max="15875" width="18.54296875" customWidth="1"/>
    <col min="15876" max="15876" width="80.7265625" customWidth="1"/>
    <col min="15877" max="15877" width="17.453125" customWidth="1"/>
    <col min="15878" max="15879" width="7.7265625" customWidth="1"/>
    <col min="15880" max="15880" width="7.81640625" customWidth="1"/>
    <col min="15881" max="15881" width="7.1796875" customWidth="1"/>
    <col min="15882" max="15883" width="7.7265625" customWidth="1"/>
    <col min="16129" max="16129" width="18.54296875" customWidth="1"/>
    <col min="16130" max="16130" width="80.7265625" customWidth="1"/>
    <col min="16131" max="16131" width="18.54296875" customWidth="1"/>
    <col min="16132" max="16132" width="80.7265625" customWidth="1"/>
    <col min="16133" max="16133" width="17.453125" customWidth="1"/>
    <col min="16134" max="16135" width="7.7265625" customWidth="1"/>
    <col min="16136" max="16136" width="7.81640625" customWidth="1"/>
    <col min="16137" max="16137" width="7.1796875" customWidth="1"/>
    <col min="16138" max="16139" width="7.7265625" customWidth="1"/>
  </cols>
  <sheetData>
    <row r="1" spans="1:15" s="4" customFormat="1" ht="60" customHeight="1" x14ac:dyDescent="0.2">
      <c r="A1" s="137" t="s">
        <v>289</v>
      </c>
      <c r="B1" s="137"/>
      <c r="C1" s="137"/>
      <c r="D1" s="137"/>
      <c r="E1" s="137"/>
      <c r="F1" s="137"/>
      <c r="G1" s="137"/>
      <c r="H1" s="137"/>
      <c r="I1" s="137"/>
    </row>
    <row r="2" spans="1:15" ht="15.5" x14ac:dyDescent="0.35">
      <c r="A2" s="5" t="s">
        <v>290</v>
      </c>
    </row>
    <row r="3" spans="1:15" x14ac:dyDescent="0.35">
      <c r="A3" s="7" t="s">
        <v>291</v>
      </c>
    </row>
    <row r="4" spans="1:15" s="9" customFormat="1" ht="15.75" customHeight="1" x14ac:dyDescent="0.35">
      <c r="A4" s="8" t="s">
        <v>292</v>
      </c>
      <c r="C4" s="10"/>
      <c r="F4" s="11"/>
    </row>
    <row r="5" spans="1:15" s="21" customFormat="1" ht="11.25" customHeight="1" x14ac:dyDescent="0.35">
      <c r="A5" s="12" t="s">
        <v>279</v>
      </c>
      <c r="B5" s="13" t="s">
        <v>293</v>
      </c>
      <c r="C5" s="12" t="s">
        <v>294</v>
      </c>
      <c r="D5" s="13" t="s">
        <v>295</v>
      </c>
      <c r="E5" s="15"/>
      <c r="F5" s="15"/>
      <c r="G5" s="15"/>
      <c r="H5" s="15"/>
      <c r="I5" s="15"/>
      <c r="J5" s="15"/>
      <c r="K5" s="15"/>
      <c r="L5" s="15"/>
      <c r="M5" s="15"/>
      <c r="N5" s="15"/>
      <c r="O5" s="15"/>
    </row>
    <row r="6" spans="1:15" s="21" customFormat="1" ht="12.75" customHeight="1" x14ac:dyDescent="0.2">
      <c r="A6" s="32">
        <v>101</v>
      </c>
      <c r="B6" s="31" t="s">
        <v>116</v>
      </c>
      <c r="C6" s="23">
        <v>141</v>
      </c>
      <c r="D6" s="31" t="s">
        <v>296</v>
      </c>
      <c r="F6" s="15"/>
      <c r="G6" s="15"/>
      <c r="H6" s="15"/>
      <c r="I6" s="15"/>
      <c r="J6" s="15"/>
      <c r="K6" s="15"/>
      <c r="L6" s="15"/>
      <c r="M6" s="15"/>
      <c r="N6" s="15"/>
      <c r="O6" s="15"/>
    </row>
    <row r="7" spans="1:15" s="21" customFormat="1" ht="12.75" customHeight="1" x14ac:dyDescent="0.2">
      <c r="A7" s="33"/>
      <c r="B7" s="31"/>
      <c r="C7" s="23">
        <v>142</v>
      </c>
      <c r="D7" s="31" t="s">
        <v>297</v>
      </c>
      <c r="F7" s="15"/>
      <c r="G7" s="15"/>
      <c r="H7" s="15"/>
      <c r="I7" s="15"/>
      <c r="J7" s="15"/>
      <c r="K7" s="15"/>
      <c r="L7" s="15"/>
      <c r="M7" s="15"/>
      <c r="N7" s="15"/>
      <c r="O7" s="15"/>
    </row>
    <row r="8" spans="1:15" s="21" customFormat="1" ht="12.75" customHeight="1" x14ac:dyDescent="0.2">
      <c r="A8" s="33"/>
      <c r="B8" s="31"/>
      <c r="C8" s="23">
        <v>143</v>
      </c>
      <c r="D8" s="31" t="s">
        <v>298</v>
      </c>
      <c r="F8" s="15"/>
      <c r="G8" s="15"/>
      <c r="H8" s="15"/>
      <c r="I8" s="15"/>
      <c r="J8" s="15"/>
      <c r="K8" s="15"/>
      <c r="L8" s="15"/>
      <c r="M8" s="15"/>
      <c r="N8" s="15"/>
      <c r="O8" s="15"/>
    </row>
    <row r="9" spans="1:15" s="21" customFormat="1" ht="12.75" customHeight="1" x14ac:dyDescent="0.2">
      <c r="A9" s="33"/>
      <c r="B9" s="31"/>
      <c r="C9" s="23">
        <v>144</v>
      </c>
      <c r="D9" s="31" t="s">
        <v>299</v>
      </c>
      <c r="F9" s="15"/>
      <c r="G9" s="15"/>
      <c r="H9" s="15"/>
      <c r="I9" s="15"/>
      <c r="J9" s="15"/>
      <c r="K9" s="15"/>
      <c r="L9" s="15"/>
      <c r="M9" s="15"/>
      <c r="N9" s="15"/>
      <c r="O9" s="15"/>
    </row>
    <row r="10" spans="1:15" s="21" customFormat="1" ht="12.75" customHeight="1" x14ac:dyDescent="0.2">
      <c r="A10" s="33"/>
      <c r="B10" s="31"/>
      <c r="C10" s="23">
        <v>145</v>
      </c>
      <c r="D10" s="31" t="s">
        <v>300</v>
      </c>
      <c r="F10" s="15"/>
      <c r="G10" s="15"/>
      <c r="H10" s="15"/>
      <c r="I10" s="15"/>
      <c r="J10" s="15"/>
      <c r="K10" s="15"/>
      <c r="L10" s="15"/>
      <c r="M10" s="15"/>
      <c r="N10" s="15"/>
      <c r="O10" s="15"/>
    </row>
    <row r="11" spans="1:15" s="21" customFormat="1" ht="12.75" customHeight="1" x14ac:dyDescent="0.2">
      <c r="A11" s="33"/>
      <c r="B11" s="31"/>
      <c r="C11" s="23">
        <v>146</v>
      </c>
      <c r="D11" s="31" t="s">
        <v>301</v>
      </c>
      <c r="F11" s="15"/>
      <c r="G11" s="15"/>
      <c r="H11" s="15"/>
      <c r="I11" s="15"/>
      <c r="J11" s="15"/>
      <c r="K11" s="15"/>
      <c r="L11" s="15"/>
      <c r="M11" s="15"/>
      <c r="N11" s="15"/>
      <c r="O11" s="15"/>
    </row>
    <row r="12" spans="1:15" s="21" customFormat="1" ht="12.75" customHeight="1" x14ac:dyDescent="0.2">
      <c r="A12" s="33"/>
      <c r="B12" s="31"/>
      <c r="C12" s="23">
        <v>149</v>
      </c>
      <c r="D12" s="31" t="s">
        <v>302</v>
      </c>
      <c r="F12" s="15"/>
      <c r="G12" s="15"/>
      <c r="H12" s="15"/>
      <c r="I12" s="15"/>
      <c r="J12" s="15"/>
      <c r="K12" s="15"/>
      <c r="L12" s="15"/>
      <c r="M12" s="15"/>
      <c r="N12" s="15"/>
      <c r="O12" s="15"/>
    </row>
    <row r="13" spans="1:15" s="21" customFormat="1" ht="12.75" customHeight="1" x14ac:dyDescent="0.2">
      <c r="A13" s="33"/>
      <c r="B13" s="31"/>
      <c r="C13" s="23">
        <v>160</v>
      </c>
      <c r="D13" s="31" t="s">
        <v>303</v>
      </c>
      <c r="F13" s="15"/>
      <c r="G13" s="15"/>
      <c r="H13" s="15"/>
      <c r="I13" s="15"/>
      <c r="J13" s="15"/>
      <c r="K13" s="15"/>
      <c r="L13" s="15"/>
      <c r="M13" s="15"/>
      <c r="N13" s="15"/>
      <c r="O13" s="15"/>
    </row>
    <row r="14" spans="1:15" s="21" customFormat="1" ht="12.75" customHeight="1" x14ac:dyDescent="0.2">
      <c r="A14" s="33"/>
      <c r="B14" s="31"/>
      <c r="C14" s="23"/>
      <c r="D14" s="31"/>
      <c r="F14" s="15"/>
      <c r="G14" s="15"/>
      <c r="H14" s="15"/>
      <c r="I14" s="15"/>
      <c r="J14" s="15"/>
      <c r="K14" s="15"/>
      <c r="L14" s="15"/>
      <c r="M14" s="15"/>
      <c r="N14" s="15"/>
      <c r="O14" s="15"/>
    </row>
    <row r="15" spans="1:15" s="21" customFormat="1" ht="12.75" customHeight="1" x14ac:dyDescent="0.2">
      <c r="A15" s="32">
        <v>102</v>
      </c>
      <c r="B15" s="31" t="s">
        <v>55</v>
      </c>
      <c r="C15" s="34">
        <v>171</v>
      </c>
      <c r="D15" s="13" t="s">
        <v>304</v>
      </c>
      <c r="F15" s="15"/>
      <c r="G15" s="15"/>
      <c r="H15" s="15"/>
      <c r="I15" s="15"/>
      <c r="J15" s="15"/>
      <c r="K15" s="15"/>
      <c r="L15" s="15"/>
      <c r="M15" s="15"/>
      <c r="N15" s="15"/>
      <c r="O15" s="15"/>
    </row>
    <row r="16" spans="1:15" s="21" customFormat="1" ht="12.75" customHeight="1" x14ac:dyDescent="0.2">
      <c r="A16" s="33"/>
      <c r="B16" s="31"/>
      <c r="C16" s="34">
        <v>172</v>
      </c>
      <c r="D16" s="13" t="s">
        <v>305</v>
      </c>
      <c r="F16" s="15"/>
      <c r="G16" s="15"/>
      <c r="H16" s="15"/>
      <c r="I16" s="15"/>
      <c r="J16" s="15"/>
      <c r="K16" s="15"/>
      <c r="L16" s="15"/>
      <c r="M16" s="15"/>
      <c r="N16" s="15"/>
      <c r="O16" s="15"/>
    </row>
    <row r="17" spans="1:15" s="21" customFormat="1" ht="12.75" customHeight="1" x14ac:dyDescent="0.2">
      <c r="A17" s="33"/>
      <c r="B17" s="31"/>
      <c r="C17" s="34">
        <v>180</v>
      </c>
      <c r="D17" s="13" t="s">
        <v>306</v>
      </c>
      <c r="F17" s="15"/>
      <c r="G17" s="15"/>
      <c r="H17" s="15"/>
      <c r="I17" s="15"/>
      <c r="J17" s="15"/>
      <c r="K17" s="15"/>
      <c r="L17" s="15"/>
      <c r="M17" s="15"/>
      <c r="N17" s="15"/>
      <c r="O17" s="15"/>
    </row>
    <row r="18" spans="1:15" s="21" customFormat="1" ht="12.75" customHeight="1" x14ac:dyDescent="0.2">
      <c r="A18" s="33"/>
      <c r="B18" s="31"/>
      <c r="C18" s="34">
        <v>191</v>
      </c>
      <c r="D18" s="13" t="s">
        <v>307</v>
      </c>
      <c r="F18" s="15"/>
      <c r="G18" s="15"/>
      <c r="H18" s="15"/>
      <c r="I18" s="15"/>
      <c r="J18" s="15"/>
      <c r="K18" s="15"/>
      <c r="L18" s="15"/>
      <c r="M18" s="15"/>
      <c r="N18" s="15"/>
      <c r="O18" s="15"/>
    </row>
    <row r="19" spans="1:15" s="21" customFormat="1" ht="12.75" customHeight="1" x14ac:dyDescent="0.2">
      <c r="A19" s="33"/>
      <c r="B19" s="31"/>
      <c r="C19" s="34">
        <v>192</v>
      </c>
      <c r="D19" s="13" t="s">
        <v>308</v>
      </c>
      <c r="F19" s="15"/>
      <c r="G19" s="15"/>
      <c r="H19" s="15"/>
      <c r="I19" s="15"/>
      <c r="J19" s="15"/>
      <c r="K19" s="15"/>
      <c r="L19" s="15"/>
      <c r="M19" s="15"/>
      <c r="N19" s="15"/>
      <c r="O19" s="15"/>
    </row>
    <row r="20" spans="1:15" s="21" customFormat="1" ht="12.75" customHeight="1" x14ac:dyDescent="0.2">
      <c r="A20" s="33"/>
      <c r="B20" s="31"/>
      <c r="C20" s="34">
        <v>193</v>
      </c>
      <c r="D20" s="13" t="s">
        <v>309</v>
      </c>
      <c r="F20" s="15"/>
      <c r="G20" s="15"/>
      <c r="H20" s="15"/>
      <c r="I20" s="15"/>
      <c r="J20" s="15"/>
      <c r="K20" s="15"/>
      <c r="L20" s="15"/>
      <c r="M20" s="15"/>
      <c r="N20" s="15"/>
      <c r="O20" s="15"/>
    </row>
    <row r="21" spans="1:15" s="21" customFormat="1" ht="12.75" customHeight="1" x14ac:dyDescent="0.2">
      <c r="A21" s="33"/>
      <c r="B21" s="31"/>
      <c r="C21" s="34">
        <v>199</v>
      </c>
      <c r="D21" s="13" t="s">
        <v>310</v>
      </c>
      <c r="F21" s="15"/>
      <c r="G21" s="15"/>
      <c r="H21" s="15"/>
      <c r="I21" s="15"/>
      <c r="J21" s="15"/>
      <c r="K21" s="15"/>
      <c r="L21" s="15"/>
      <c r="M21" s="15"/>
      <c r="N21" s="15"/>
      <c r="O21" s="15"/>
    </row>
    <row r="22" spans="1:15" ht="12.75" customHeight="1" x14ac:dyDescent="0.35">
      <c r="A22" s="31"/>
      <c r="B22" s="31"/>
      <c r="C22" s="25"/>
      <c r="D22" s="31"/>
    </row>
    <row r="23" spans="1:15" ht="12.75" customHeight="1" x14ac:dyDescent="0.35">
      <c r="A23" s="23">
        <v>103</v>
      </c>
      <c r="B23" s="31" t="s">
        <v>119</v>
      </c>
      <c r="C23" s="23">
        <v>111</v>
      </c>
      <c r="D23" s="31" t="s">
        <v>311</v>
      </c>
    </row>
    <row r="24" spans="1:15" ht="12.75" customHeight="1" x14ac:dyDescent="0.35">
      <c r="A24" s="23"/>
      <c r="B24" s="31"/>
      <c r="C24" s="23">
        <v>112</v>
      </c>
      <c r="D24" s="31" t="s">
        <v>312</v>
      </c>
    </row>
    <row r="25" spans="1:15" ht="12.75" customHeight="1" x14ac:dyDescent="0.35">
      <c r="A25" s="23"/>
      <c r="B25" s="31"/>
      <c r="C25" s="23">
        <v>113</v>
      </c>
      <c r="D25" s="31" t="s">
        <v>313</v>
      </c>
    </row>
    <row r="26" spans="1:15" ht="12.75" customHeight="1" x14ac:dyDescent="0.35">
      <c r="A26" s="23"/>
      <c r="B26" s="31"/>
      <c r="C26" s="23">
        <v>114</v>
      </c>
      <c r="D26" s="31" t="s">
        <v>314</v>
      </c>
    </row>
    <row r="27" spans="1:15" ht="12.75" customHeight="1" x14ac:dyDescent="0.35">
      <c r="A27" s="23"/>
      <c r="B27" s="31"/>
      <c r="C27" s="23">
        <v>115</v>
      </c>
      <c r="D27" s="31" t="s">
        <v>315</v>
      </c>
    </row>
    <row r="28" spans="1:15" ht="12.75" customHeight="1" x14ac:dyDescent="0.35">
      <c r="A28" s="23"/>
      <c r="B28" s="31"/>
      <c r="C28" s="23">
        <v>121</v>
      </c>
      <c r="D28" s="31" t="s">
        <v>316</v>
      </c>
    </row>
    <row r="29" spans="1:15" ht="12.75" customHeight="1" x14ac:dyDescent="0.35">
      <c r="A29" s="23"/>
      <c r="B29" s="31"/>
      <c r="C29" s="23">
        <v>122</v>
      </c>
      <c r="D29" s="31" t="s">
        <v>317</v>
      </c>
    </row>
    <row r="30" spans="1:15" ht="12.75" customHeight="1" x14ac:dyDescent="0.35">
      <c r="A30" s="23"/>
      <c r="B30" s="31"/>
      <c r="C30" s="23">
        <v>123</v>
      </c>
      <c r="D30" s="31" t="s">
        <v>318</v>
      </c>
    </row>
    <row r="31" spans="1:15" ht="12.75" customHeight="1" x14ac:dyDescent="0.35">
      <c r="A31" s="23"/>
      <c r="B31" s="31"/>
      <c r="C31" s="23">
        <v>131</v>
      </c>
      <c r="D31" s="31" t="s">
        <v>319</v>
      </c>
    </row>
    <row r="32" spans="1:15" ht="12.75" customHeight="1" x14ac:dyDescent="0.35">
      <c r="A32" s="23"/>
      <c r="B32" s="31"/>
      <c r="C32" s="23">
        <v>132</v>
      </c>
      <c r="D32" s="31" t="s">
        <v>320</v>
      </c>
    </row>
    <row r="33" spans="1:4" ht="12.75" customHeight="1" x14ac:dyDescent="0.35">
      <c r="A33" s="23"/>
      <c r="B33" s="31"/>
      <c r="C33" s="23">
        <v>133</v>
      </c>
      <c r="D33" s="31" t="s">
        <v>321</v>
      </c>
    </row>
    <row r="34" spans="1:4" ht="12.75" customHeight="1" x14ac:dyDescent="0.35">
      <c r="A34" s="23"/>
      <c r="B34" s="31"/>
      <c r="C34" s="23">
        <v>134</v>
      </c>
      <c r="D34" s="31" t="s">
        <v>322</v>
      </c>
    </row>
    <row r="35" spans="1:4" ht="12.75" customHeight="1" x14ac:dyDescent="0.35">
      <c r="A35" s="23"/>
      <c r="B35" s="31"/>
      <c r="C35" s="23">
        <v>135</v>
      </c>
      <c r="D35" s="31" t="s">
        <v>323</v>
      </c>
    </row>
    <row r="36" spans="1:4" ht="12.75" customHeight="1" x14ac:dyDescent="0.35">
      <c r="A36" s="23"/>
      <c r="B36" s="31"/>
      <c r="C36" s="23">
        <v>136</v>
      </c>
      <c r="D36" s="31" t="s">
        <v>324</v>
      </c>
    </row>
    <row r="37" spans="1:4" ht="12.75" customHeight="1" x14ac:dyDescent="0.35">
      <c r="A37" s="23"/>
      <c r="B37" s="31"/>
      <c r="C37" s="23">
        <v>137</v>
      </c>
      <c r="D37" s="31" t="s">
        <v>325</v>
      </c>
    </row>
    <row r="38" spans="1:4" ht="12.75" customHeight="1" x14ac:dyDescent="0.35">
      <c r="A38" s="23"/>
      <c r="B38" s="31"/>
      <c r="C38" s="23">
        <v>139</v>
      </c>
      <c r="D38" s="31" t="s">
        <v>326</v>
      </c>
    </row>
    <row r="39" spans="1:4" ht="12.75" customHeight="1" x14ac:dyDescent="0.35">
      <c r="A39" s="23"/>
      <c r="B39" s="31"/>
      <c r="C39" s="23">
        <v>151</v>
      </c>
      <c r="D39" s="31" t="s">
        <v>327</v>
      </c>
    </row>
    <row r="40" spans="1:4" ht="12.75" customHeight="1" x14ac:dyDescent="0.35">
      <c r="A40" s="23"/>
      <c r="B40" s="31"/>
      <c r="C40" s="23">
        <v>152</v>
      </c>
      <c r="D40" s="31" t="s">
        <v>328</v>
      </c>
    </row>
    <row r="41" spans="1:4" ht="12.75" customHeight="1" x14ac:dyDescent="0.35">
      <c r="A41" s="23"/>
      <c r="B41" s="31"/>
      <c r="C41" s="23">
        <v>159</v>
      </c>
      <c r="D41" s="31" t="s">
        <v>329</v>
      </c>
    </row>
    <row r="42" spans="1:4" ht="12.75" customHeight="1" x14ac:dyDescent="0.35">
      <c r="A42" s="23"/>
      <c r="B42" s="31"/>
      <c r="C42" s="23"/>
      <c r="D42" s="31"/>
    </row>
    <row r="43" spans="1:4" ht="12.75" customHeight="1" x14ac:dyDescent="0.35">
      <c r="A43" s="23">
        <v>201</v>
      </c>
      <c r="B43" s="31" t="s">
        <v>120</v>
      </c>
      <c r="C43" s="23">
        <v>201</v>
      </c>
      <c r="D43" s="31" t="s">
        <v>330</v>
      </c>
    </row>
    <row r="44" spans="1:4" ht="12.75" customHeight="1" x14ac:dyDescent="0.35">
      <c r="A44" s="23"/>
      <c r="B44" s="31"/>
      <c r="C44" s="23">
        <v>202</v>
      </c>
      <c r="D44" s="31" t="s">
        <v>331</v>
      </c>
    </row>
    <row r="45" spans="1:4" ht="12.75" customHeight="1" x14ac:dyDescent="0.35">
      <c r="A45" s="23"/>
      <c r="B45" s="31"/>
      <c r="C45" s="23">
        <v>203</v>
      </c>
      <c r="D45" s="31" t="s">
        <v>332</v>
      </c>
    </row>
    <row r="46" spans="1:4" ht="12.75" customHeight="1" x14ac:dyDescent="0.35">
      <c r="A46" s="23"/>
      <c r="B46" s="31"/>
      <c r="C46" s="23"/>
      <c r="D46" s="31"/>
    </row>
    <row r="47" spans="1:4" ht="12.75" customHeight="1" x14ac:dyDescent="0.35">
      <c r="A47" s="23">
        <v>301</v>
      </c>
      <c r="B47" s="31" t="s">
        <v>121</v>
      </c>
      <c r="C47" s="23">
        <v>301</v>
      </c>
      <c r="D47" s="31" t="s">
        <v>333</v>
      </c>
    </row>
    <row r="48" spans="1:4" ht="12.75" customHeight="1" x14ac:dyDescent="0.35">
      <c r="A48" s="23"/>
      <c r="B48" s="31"/>
      <c r="C48" s="23">
        <v>302</v>
      </c>
      <c r="D48" s="31" t="s">
        <v>334</v>
      </c>
    </row>
    <row r="49" spans="1:4" ht="12.75" customHeight="1" x14ac:dyDescent="0.35">
      <c r="A49" s="23"/>
      <c r="B49" s="31"/>
      <c r="C49" s="23"/>
      <c r="D49" s="31"/>
    </row>
    <row r="50" spans="1:4" ht="12.75" customHeight="1" x14ac:dyDescent="0.35">
      <c r="A50" s="23">
        <v>401</v>
      </c>
      <c r="B50" s="31" t="s">
        <v>122</v>
      </c>
      <c r="C50" s="23">
        <v>411</v>
      </c>
      <c r="D50" s="31" t="s">
        <v>335</v>
      </c>
    </row>
    <row r="51" spans="1:4" ht="12.75" customHeight="1" x14ac:dyDescent="0.35">
      <c r="A51" s="23"/>
      <c r="B51" s="31"/>
      <c r="C51" s="23">
        <v>412</v>
      </c>
      <c r="D51" s="31" t="s">
        <v>336</v>
      </c>
    </row>
    <row r="52" spans="1:4" ht="12.75" customHeight="1" x14ac:dyDescent="0.35">
      <c r="A52" s="23"/>
      <c r="B52" s="31"/>
      <c r="C52" s="23">
        <v>413</v>
      </c>
      <c r="D52" s="31" t="s">
        <v>337</v>
      </c>
    </row>
    <row r="53" spans="1:4" ht="12.75" customHeight="1" x14ac:dyDescent="0.35">
      <c r="A53" s="23"/>
      <c r="B53" s="31"/>
      <c r="C53" s="23">
        <v>414</v>
      </c>
      <c r="D53" s="31" t="s">
        <v>338</v>
      </c>
    </row>
    <row r="54" spans="1:4" ht="12.75" customHeight="1" x14ac:dyDescent="0.35">
      <c r="A54" s="23"/>
      <c r="B54" s="31"/>
      <c r="C54" s="23">
        <v>419</v>
      </c>
      <c r="D54" s="31" t="s">
        <v>339</v>
      </c>
    </row>
    <row r="55" spans="1:4" ht="12.75" customHeight="1" x14ac:dyDescent="0.35">
      <c r="A55" s="23"/>
      <c r="B55" s="31"/>
      <c r="C55" s="23">
        <v>420</v>
      </c>
      <c r="D55" s="31" t="s">
        <v>340</v>
      </c>
    </row>
    <row r="56" spans="1:4" ht="12.75" customHeight="1" x14ac:dyDescent="0.35">
      <c r="A56" s="23"/>
      <c r="B56" s="31"/>
      <c r="C56" s="23"/>
      <c r="D56" s="31"/>
    </row>
    <row r="57" spans="1:4" ht="12.75" customHeight="1" x14ac:dyDescent="0.35">
      <c r="A57" s="23">
        <v>501</v>
      </c>
      <c r="B57" s="31" t="s">
        <v>123</v>
      </c>
      <c r="C57" s="23">
        <v>510</v>
      </c>
      <c r="D57" s="31" t="s">
        <v>341</v>
      </c>
    </row>
    <row r="58" spans="1:4" ht="12.75" customHeight="1" x14ac:dyDescent="0.35">
      <c r="A58" s="23"/>
      <c r="B58" s="31"/>
      <c r="C58" s="23">
        <v>521</v>
      </c>
      <c r="D58" s="31" t="s">
        <v>342</v>
      </c>
    </row>
    <row r="59" spans="1:4" ht="12.75" customHeight="1" x14ac:dyDescent="0.35">
      <c r="A59" s="23"/>
      <c r="B59" s="31"/>
      <c r="C59" s="23">
        <v>522</v>
      </c>
      <c r="D59" s="31" t="s">
        <v>343</v>
      </c>
    </row>
    <row r="60" spans="1:4" ht="12.75" customHeight="1" x14ac:dyDescent="0.35">
      <c r="A60" s="23"/>
      <c r="B60" s="31"/>
      <c r="C60" s="23">
        <v>529</v>
      </c>
      <c r="D60" s="31" t="s">
        <v>344</v>
      </c>
    </row>
    <row r="61" spans="1:4" ht="12.75" customHeight="1" x14ac:dyDescent="0.35">
      <c r="A61" s="23"/>
      <c r="B61" s="31"/>
      <c r="C61" s="23"/>
      <c r="D61" s="31"/>
    </row>
    <row r="62" spans="1:4" ht="12.75" customHeight="1" x14ac:dyDescent="0.35">
      <c r="A62" s="23">
        <v>601</v>
      </c>
      <c r="B62" s="31" t="s">
        <v>124</v>
      </c>
      <c r="C62" s="23">
        <v>600</v>
      </c>
      <c r="D62" s="31" t="s">
        <v>345</v>
      </c>
    </row>
    <row r="63" spans="1:4" ht="12.75" customHeight="1" x14ac:dyDescent="0.35">
      <c r="A63" s="23"/>
      <c r="B63" s="31"/>
      <c r="C63" s="23"/>
      <c r="D63" s="31"/>
    </row>
    <row r="64" spans="1:4" ht="12.75" customHeight="1" x14ac:dyDescent="0.35">
      <c r="A64" s="23">
        <v>701</v>
      </c>
      <c r="B64" s="31" t="s">
        <v>127</v>
      </c>
      <c r="C64" s="23">
        <v>700</v>
      </c>
      <c r="D64" s="31" t="s">
        <v>346</v>
      </c>
    </row>
    <row r="65" spans="1:4" ht="12.75" customHeight="1" x14ac:dyDescent="0.35">
      <c r="A65" s="23"/>
      <c r="B65" s="31"/>
      <c r="C65" s="23"/>
      <c r="D65" s="31"/>
    </row>
    <row r="66" spans="1:4" ht="12.75" customHeight="1" x14ac:dyDescent="0.35">
      <c r="A66" s="23">
        <v>801</v>
      </c>
      <c r="B66" s="31" t="s">
        <v>128</v>
      </c>
      <c r="C66" s="23">
        <v>801</v>
      </c>
      <c r="D66" s="31" t="s">
        <v>128</v>
      </c>
    </row>
    <row r="67" spans="1:4" ht="12.75" customHeight="1" x14ac:dyDescent="0.35">
      <c r="A67" s="23"/>
      <c r="B67" s="31"/>
      <c r="C67" s="23"/>
      <c r="D67" s="31"/>
    </row>
    <row r="68" spans="1:4" ht="12.75" customHeight="1" x14ac:dyDescent="0.35">
      <c r="A68" s="23">
        <v>802</v>
      </c>
      <c r="B68" s="31" t="s">
        <v>129</v>
      </c>
      <c r="C68" s="23">
        <v>802</v>
      </c>
      <c r="D68" s="31" t="s">
        <v>347</v>
      </c>
    </row>
    <row r="69" spans="1:4" ht="12.75" customHeight="1" x14ac:dyDescent="0.35">
      <c r="A69" s="23"/>
      <c r="B69" s="31"/>
      <c r="C69" s="23">
        <v>803</v>
      </c>
      <c r="D69" s="31" t="s">
        <v>348</v>
      </c>
    </row>
    <row r="70" spans="1:4" ht="12.75" customHeight="1" x14ac:dyDescent="0.35">
      <c r="A70" s="23"/>
      <c r="B70" s="31"/>
      <c r="C70" s="23">
        <v>804</v>
      </c>
      <c r="D70" s="31" t="s">
        <v>349</v>
      </c>
    </row>
    <row r="71" spans="1:4" ht="12.75" customHeight="1" x14ac:dyDescent="0.35">
      <c r="A71" s="23"/>
      <c r="B71" s="31"/>
      <c r="C71" s="23">
        <v>805</v>
      </c>
      <c r="D71" s="31" t="s">
        <v>350</v>
      </c>
    </row>
    <row r="72" spans="1:4" ht="12.75" customHeight="1" x14ac:dyDescent="0.35">
      <c r="A72" s="23"/>
      <c r="B72" s="31"/>
      <c r="C72" s="23">
        <v>806</v>
      </c>
      <c r="D72" s="31" t="s">
        <v>351</v>
      </c>
    </row>
    <row r="73" spans="1:4" ht="12.75" customHeight="1" x14ac:dyDescent="0.35">
      <c r="A73" s="23"/>
      <c r="B73" s="31"/>
      <c r="C73" s="23">
        <v>807</v>
      </c>
      <c r="D73" s="31" t="s">
        <v>352</v>
      </c>
    </row>
    <row r="74" spans="1:4" ht="12.75" customHeight="1" x14ac:dyDescent="0.35">
      <c r="A74" s="23"/>
      <c r="B74" s="31"/>
      <c r="C74" s="23">
        <v>809</v>
      </c>
      <c r="D74" s="31" t="s">
        <v>353</v>
      </c>
    </row>
    <row r="75" spans="1:4" ht="12.75" customHeight="1" x14ac:dyDescent="0.35">
      <c r="A75" s="23"/>
      <c r="B75" s="31"/>
      <c r="C75" s="23"/>
      <c r="D75" s="31"/>
    </row>
    <row r="76" spans="1:4" ht="12.75" customHeight="1" x14ac:dyDescent="0.35">
      <c r="A76" s="23">
        <v>901</v>
      </c>
      <c r="B76" s="31" t="s">
        <v>130</v>
      </c>
      <c r="C76" s="23">
        <v>911</v>
      </c>
      <c r="D76" s="31" t="s">
        <v>354</v>
      </c>
    </row>
    <row r="77" spans="1:4" ht="12.75" customHeight="1" x14ac:dyDescent="0.35">
      <c r="A77" s="23"/>
      <c r="B77" s="31"/>
      <c r="C77" s="23">
        <v>919</v>
      </c>
      <c r="D77" s="31" t="s">
        <v>355</v>
      </c>
    </row>
    <row r="78" spans="1:4" ht="12.75" customHeight="1" x14ac:dyDescent="0.35">
      <c r="A78" s="23"/>
      <c r="B78" s="31"/>
      <c r="C78" s="23">
        <v>990</v>
      </c>
      <c r="D78" s="31" t="s">
        <v>356</v>
      </c>
    </row>
    <row r="79" spans="1:4" ht="12.75" customHeight="1" x14ac:dyDescent="0.35">
      <c r="A79" s="23"/>
      <c r="B79" s="31"/>
      <c r="C79" s="23"/>
      <c r="D79" s="31"/>
    </row>
    <row r="80" spans="1:4" ht="12.75" customHeight="1" x14ac:dyDescent="0.35">
      <c r="A80" s="23">
        <v>1001</v>
      </c>
      <c r="B80" s="31" t="s">
        <v>131</v>
      </c>
      <c r="C80" s="23">
        <v>1011</v>
      </c>
      <c r="D80" s="31" t="s">
        <v>357</v>
      </c>
    </row>
    <row r="81" spans="1:4" ht="12.75" customHeight="1" x14ac:dyDescent="0.35">
      <c r="A81" s="23"/>
      <c r="B81" s="31"/>
      <c r="C81" s="23">
        <v>1012</v>
      </c>
      <c r="D81" s="31" t="s">
        <v>358</v>
      </c>
    </row>
    <row r="82" spans="1:4" ht="12.75" customHeight="1" x14ac:dyDescent="0.35">
      <c r="A82" s="23"/>
      <c r="B82" s="31"/>
      <c r="C82" s="23">
        <v>1090</v>
      </c>
      <c r="D82" s="31" t="s">
        <v>359</v>
      </c>
    </row>
    <row r="83" spans="1:4" ht="12.75" customHeight="1" x14ac:dyDescent="0.35">
      <c r="A83" s="23"/>
      <c r="B83" s="31"/>
      <c r="C83" s="23"/>
      <c r="D83" s="31"/>
    </row>
    <row r="84" spans="1:4" ht="12.75" customHeight="1" x14ac:dyDescent="0.35">
      <c r="A84" s="23">
        <v>1101</v>
      </c>
      <c r="B84" s="31" t="s">
        <v>132</v>
      </c>
      <c r="C84" s="23">
        <v>1111</v>
      </c>
      <c r="D84" s="31" t="s">
        <v>360</v>
      </c>
    </row>
    <row r="85" spans="1:4" ht="12.75" customHeight="1" x14ac:dyDescent="0.35">
      <c r="A85" s="23"/>
      <c r="B85" s="31"/>
      <c r="C85" s="23">
        <v>1112</v>
      </c>
      <c r="D85" s="31" t="s">
        <v>361</v>
      </c>
    </row>
    <row r="86" spans="1:4" ht="12.75" customHeight="1" x14ac:dyDescent="0.35">
      <c r="A86" s="23"/>
      <c r="B86" s="31"/>
      <c r="C86" s="23">
        <v>1113</v>
      </c>
      <c r="D86" s="31" t="s">
        <v>362</v>
      </c>
    </row>
    <row r="87" spans="1:4" ht="12.75" customHeight="1" x14ac:dyDescent="0.35">
      <c r="A87" s="23"/>
      <c r="B87" s="31"/>
      <c r="C87" s="23"/>
      <c r="D87" s="31"/>
    </row>
    <row r="88" spans="1:4" ht="12.75" customHeight="1" x14ac:dyDescent="0.35">
      <c r="A88" s="23">
        <v>1102</v>
      </c>
      <c r="B88" s="31" t="s">
        <v>135</v>
      </c>
      <c r="C88" s="23">
        <v>1120</v>
      </c>
      <c r="D88" s="31" t="s">
        <v>363</v>
      </c>
    </row>
    <row r="89" spans="1:4" ht="12.75" customHeight="1" x14ac:dyDescent="0.35">
      <c r="A89" s="23"/>
      <c r="B89" s="31"/>
      <c r="C89" s="23"/>
      <c r="D89" s="31"/>
    </row>
    <row r="90" spans="1:4" ht="12.75" customHeight="1" x14ac:dyDescent="0.35">
      <c r="A90" s="23">
        <v>1103</v>
      </c>
      <c r="B90" s="31" t="s">
        <v>136</v>
      </c>
      <c r="C90" s="23">
        <v>1131</v>
      </c>
      <c r="D90" s="31" t="s">
        <v>364</v>
      </c>
    </row>
    <row r="91" spans="1:4" ht="12.75" customHeight="1" x14ac:dyDescent="0.35">
      <c r="A91" s="23"/>
      <c r="B91" s="31"/>
      <c r="C91" s="23">
        <v>1132</v>
      </c>
      <c r="D91" s="31" t="s">
        <v>365</v>
      </c>
    </row>
    <row r="92" spans="1:4" ht="12.75" customHeight="1" x14ac:dyDescent="0.35">
      <c r="A92" s="23"/>
      <c r="B92" s="31"/>
      <c r="C92" s="23">
        <v>1133</v>
      </c>
      <c r="D92" s="31" t="s">
        <v>366</v>
      </c>
    </row>
    <row r="93" spans="1:4" ht="12.75" customHeight="1" x14ac:dyDescent="0.35">
      <c r="A93" s="23"/>
      <c r="B93" s="31"/>
      <c r="C93" s="23"/>
      <c r="D93" s="31"/>
    </row>
    <row r="94" spans="1:4" ht="12.75" customHeight="1" x14ac:dyDescent="0.35">
      <c r="A94" s="23">
        <v>1104</v>
      </c>
      <c r="B94" s="31" t="s">
        <v>137</v>
      </c>
      <c r="C94" s="23">
        <v>1140</v>
      </c>
      <c r="D94" s="31" t="s">
        <v>367</v>
      </c>
    </row>
    <row r="95" spans="1:4" ht="12.75" customHeight="1" x14ac:dyDescent="0.35">
      <c r="A95" s="23"/>
      <c r="B95" s="31"/>
      <c r="C95" s="23"/>
      <c r="D95" s="31"/>
    </row>
    <row r="96" spans="1:4" ht="12.75" customHeight="1" x14ac:dyDescent="0.35">
      <c r="A96" s="23">
        <v>1105</v>
      </c>
      <c r="B96" s="31" t="s">
        <v>138</v>
      </c>
      <c r="C96" s="23">
        <v>1150</v>
      </c>
      <c r="D96" s="31" t="s">
        <v>368</v>
      </c>
    </row>
    <row r="97" spans="1:4" ht="12.75" customHeight="1" x14ac:dyDescent="0.35">
      <c r="A97" s="23"/>
      <c r="B97" s="31"/>
      <c r="C97" s="23"/>
      <c r="D97" s="31"/>
    </row>
    <row r="98" spans="1:4" ht="12.75" customHeight="1" x14ac:dyDescent="0.35">
      <c r="A98" s="23">
        <v>1106</v>
      </c>
      <c r="B98" s="31" t="s">
        <v>139</v>
      </c>
      <c r="C98" s="23">
        <v>1161</v>
      </c>
      <c r="D98" s="31" t="s">
        <v>369</v>
      </c>
    </row>
    <row r="99" spans="1:4" ht="12.75" customHeight="1" x14ac:dyDescent="0.35">
      <c r="A99" s="23"/>
      <c r="B99" s="31"/>
      <c r="C99" s="23">
        <v>1162</v>
      </c>
      <c r="D99" s="31" t="s">
        <v>370</v>
      </c>
    </row>
    <row r="100" spans="1:4" ht="12.75" customHeight="1" x14ac:dyDescent="0.35">
      <c r="A100" s="23"/>
      <c r="B100" s="31"/>
      <c r="C100" s="23"/>
      <c r="D100" s="31"/>
    </row>
    <row r="101" spans="1:4" ht="12.75" customHeight="1" x14ac:dyDescent="0.35">
      <c r="A101" s="23">
        <v>1107</v>
      </c>
      <c r="B101" s="31" t="s">
        <v>140</v>
      </c>
      <c r="C101" s="23">
        <v>1171</v>
      </c>
      <c r="D101" s="31" t="s">
        <v>371</v>
      </c>
    </row>
    <row r="102" spans="1:4" ht="12.75" customHeight="1" x14ac:dyDescent="0.35">
      <c r="A102" s="23"/>
      <c r="B102" s="31"/>
      <c r="C102" s="23">
        <v>1172</v>
      </c>
      <c r="D102" s="31" t="s">
        <v>372</v>
      </c>
    </row>
    <row r="103" spans="1:4" ht="12.75" customHeight="1" x14ac:dyDescent="0.35">
      <c r="A103" s="23"/>
      <c r="B103" s="31"/>
      <c r="C103" s="23">
        <v>1173</v>
      </c>
      <c r="D103" s="31" t="s">
        <v>373</v>
      </c>
    </row>
    <row r="104" spans="1:4" ht="12.75" customHeight="1" x14ac:dyDescent="0.35">
      <c r="A104" s="23"/>
      <c r="B104" s="31"/>
      <c r="C104" s="23">
        <v>1174</v>
      </c>
      <c r="D104" s="31" t="s">
        <v>374</v>
      </c>
    </row>
    <row r="105" spans="1:4" ht="12.75" customHeight="1" x14ac:dyDescent="0.35">
      <c r="A105" s="23"/>
      <c r="B105" s="31"/>
      <c r="C105" s="23"/>
      <c r="D105" s="31"/>
    </row>
    <row r="106" spans="1:4" ht="12.75" customHeight="1" x14ac:dyDescent="0.35">
      <c r="A106" s="23">
        <v>1108</v>
      </c>
      <c r="B106" s="31" t="s">
        <v>141</v>
      </c>
      <c r="C106" s="23">
        <v>1181</v>
      </c>
      <c r="D106" s="31" t="s">
        <v>375</v>
      </c>
    </row>
    <row r="107" spans="1:4" ht="12.75" customHeight="1" x14ac:dyDescent="0.35">
      <c r="A107" s="23"/>
      <c r="B107" s="31"/>
      <c r="C107" s="23">
        <v>1182</v>
      </c>
      <c r="D107" s="31" t="s">
        <v>376</v>
      </c>
    </row>
    <row r="108" spans="1:4" ht="12.75" customHeight="1" x14ac:dyDescent="0.35">
      <c r="A108" s="23"/>
      <c r="B108" s="31"/>
      <c r="C108" s="23"/>
      <c r="D108" s="31"/>
    </row>
    <row r="109" spans="1:4" ht="12.75" customHeight="1" x14ac:dyDescent="0.35">
      <c r="A109" s="23">
        <v>1109</v>
      </c>
      <c r="B109" s="31" t="s">
        <v>142</v>
      </c>
      <c r="C109" s="23">
        <v>1191</v>
      </c>
      <c r="D109" s="31" t="s">
        <v>377</v>
      </c>
    </row>
    <row r="110" spans="1:4" ht="12.75" customHeight="1" x14ac:dyDescent="0.35">
      <c r="A110" s="23"/>
      <c r="B110" s="31"/>
      <c r="C110" s="23">
        <v>1192</v>
      </c>
      <c r="D110" s="31" t="s">
        <v>378</v>
      </c>
    </row>
    <row r="111" spans="1:4" ht="12.75" customHeight="1" x14ac:dyDescent="0.35">
      <c r="A111" s="23"/>
      <c r="B111" s="31"/>
      <c r="C111" s="23">
        <v>1199</v>
      </c>
      <c r="D111" s="31" t="s">
        <v>379</v>
      </c>
    </row>
    <row r="112" spans="1:4" ht="12.75" customHeight="1" x14ac:dyDescent="0.35">
      <c r="A112" s="23"/>
      <c r="B112" s="31"/>
      <c r="C112" s="23"/>
      <c r="D112" s="31"/>
    </row>
    <row r="113" spans="1:4" ht="12.75" customHeight="1" x14ac:dyDescent="0.35">
      <c r="A113" s="23">
        <v>1201</v>
      </c>
      <c r="B113" s="31" t="s">
        <v>143</v>
      </c>
      <c r="C113" s="23">
        <v>1211</v>
      </c>
      <c r="D113" s="31" t="s">
        <v>380</v>
      </c>
    </row>
    <row r="114" spans="1:4" ht="12.75" customHeight="1" x14ac:dyDescent="0.35">
      <c r="A114" s="23"/>
      <c r="B114" s="31"/>
      <c r="C114" s="23"/>
      <c r="D114" s="31"/>
    </row>
    <row r="115" spans="1:4" ht="12.75" customHeight="1" x14ac:dyDescent="0.35">
      <c r="A115" s="23">
        <v>1202</v>
      </c>
      <c r="B115" s="31" t="s">
        <v>144</v>
      </c>
      <c r="C115" s="23">
        <v>1212</v>
      </c>
      <c r="D115" s="31" t="s">
        <v>144</v>
      </c>
    </row>
    <row r="116" spans="1:4" ht="12.75" customHeight="1" x14ac:dyDescent="0.35">
      <c r="A116" s="23"/>
      <c r="B116" s="31"/>
      <c r="C116" s="23"/>
      <c r="D116" s="31"/>
    </row>
    <row r="117" spans="1:4" ht="12.75" customHeight="1" x14ac:dyDescent="0.35">
      <c r="A117" s="23">
        <v>1203</v>
      </c>
      <c r="B117" s="31" t="s">
        <v>381</v>
      </c>
      <c r="C117" s="23">
        <v>1213</v>
      </c>
      <c r="D117" s="31" t="s">
        <v>382</v>
      </c>
    </row>
    <row r="118" spans="1:4" ht="12.75" customHeight="1" x14ac:dyDescent="0.35">
      <c r="A118" s="23"/>
      <c r="B118" s="31"/>
      <c r="C118" s="23">
        <v>1214</v>
      </c>
      <c r="D118" s="31" t="s">
        <v>383</v>
      </c>
    </row>
    <row r="119" spans="1:4" ht="12.75" customHeight="1" x14ac:dyDescent="0.35">
      <c r="A119" s="23"/>
      <c r="B119" s="31"/>
      <c r="C119" s="23"/>
      <c r="D119" s="31"/>
    </row>
    <row r="120" spans="1:4" ht="12.75" customHeight="1" x14ac:dyDescent="0.35">
      <c r="A120" s="23">
        <v>1204</v>
      </c>
      <c r="B120" s="31" t="s">
        <v>384</v>
      </c>
      <c r="C120" s="23">
        <v>1220</v>
      </c>
      <c r="D120" s="31" t="s">
        <v>384</v>
      </c>
    </row>
    <row r="121" spans="1:4" ht="12.75" customHeight="1" x14ac:dyDescent="0.35">
      <c r="A121" s="23"/>
      <c r="B121" s="31"/>
      <c r="C121" s="23"/>
      <c r="D121" s="31"/>
    </row>
    <row r="122" spans="1:4" ht="12.75" customHeight="1" x14ac:dyDescent="0.35">
      <c r="A122" s="23">
        <v>1301</v>
      </c>
      <c r="B122" s="31" t="s">
        <v>146</v>
      </c>
      <c r="C122" s="23">
        <v>1311</v>
      </c>
      <c r="D122" s="31" t="s">
        <v>385</v>
      </c>
    </row>
    <row r="123" spans="1:4" ht="12.75" customHeight="1" x14ac:dyDescent="0.35">
      <c r="A123" s="23"/>
      <c r="B123" s="31"/>
      <c r="C123" s="23">
        <v>1312</v>
      </c>
      <c r="D123" s="31" t="s">
        <v>386</v>
      </c>
    </row>
    <row r="124" spans="1:4" ht="12.75" customHeight="1" x14ac:dyDescent="0.35">
      <c r="A124" s="23"/>
      <c r="B124" s="31"/>
      <c r="C124" s="23">
        <v>1313</v>
      </c>
      <c r="D124" s="31" t="s">
        <v>387</v>
      </c>
    </row>
    <row r="125" spans="1:4" ht="12.75" customHeight="1" x14ac:dyDescent="0.35">
      <c r="A125" s="23"/>
      <c r="B125" s="31"/>
      <c r="C125" s="23"/>
      <c r="D125" s="31"/>
    </row>
    <row r="126" spans="1:4" ht="12.75" customHeight="1" x14ac:dyDescent="0.35">
      <c r="A126" s="23">
        <v>1302</v>
      </c>
      <c r="B126" s="31" t="s">
        <v>147</v>
      </c>
      <c r="C126" s="23">
        <v>1320</v>
      </c>
      <c r="D126" s="31" t="s">
        <v>388</v>
      </c>
    </row>
    <row r="127" spans="1:4" ht="12.75" customHeight="1" x14ac:dyDescent="0.35">
      <c r="A127" s="23"/>
      <c r="B127" s="31"/>
      <c r="C127" s="23"/>
      <c r="D127" s="31"/>
    </row>
    <row r="128" spans="1:4" ht="12.75" customHeight="1" x14ac:dyDescent="0.35">
      <c r="A128" s="23">
        <v>1303</v>
      </c>
      <c r="B128" s="31" t="s">
        <v>148</v>
      </c>
      <c r="C128" s="23">
        <v>1331</v>
      </c>
      <c r="D128" s="31" t="s">
        <v>389</v>
      </c>
    </row>
    <row r="129" spans="1:4" ht="12.75" customHeight="1" x14ac:dyDescent="0.35">
      <c r="A129" s="23"/>
      <c r="B129" s="31"/>
      <c r="C129" s="23">
        <v>1332</v>
      </c>
      <c r="D129" s="31" t="s">
        <v>390</v>
      </c>
    </row>
    <row r="130" spans="1:4" ht="12.75" customHeight="1" x14ac:dyDescent="0.35">
      <c r="A130" s="23"/>
      <c r="B130" s="31"/>
      <c r="C130" s="23">
        <v>1333</v>
      </c>
      <c r="D130" s="31" t="s">
        <v>391</v>
      </c>
    </row>
    <row r="131" spans="1:4" ht="12.75" customHeight="1" x14ac:dyDescent="0.35">
      <c r="A131" s="23"/>
      <c r="B131" s="31"/>
      <c r="C131" s="23">
        <v>1334</v>
      </c>
      <c r="D131" s="31" t="s">
        <v>392</v>
      </c>
    </row>
    <row r="132" spans="1:4" ht="12.75" customHeight="1" x14ac:dyDescent="0.35">
      <c r="A132" s="23"/>
      <c r="B132" s="31"/>
      <c r="C132" s="23"/>
      <c r="D132" s="31"/>
    </row>
    <row r="133" spans="1:4" ht="12.75" customHeight="1" x14ac:dyDescent="0.35">
      <c r="A133" s="23">
        <v>1304</v>
      </c>
      <c r="B133" s="31" t="s">
        <v>149</v>
      </c>
      <c r="C133" s="23">
        <v>1340</v>
      </c>
      <c r="D133" s="31" t="s">
        <v>149</v>
      </c>
    </row>
    <row r="134" spans="1:4" ht="12.75" customHeight="1" x14ac:dyDescent="0.35">
      <c r="A134" s="23"/>
      <c r="B134" s="31"/>
      <c r="C134" s="23"/>
      <c r="D134" s="31"/>
    </row>
    <row r="135" spans="1:4" ht="12.75" customHeight="1" x14ac:dyDescent="0.35">
      <c r="A135" s="23">
        <v>1305</v>
      </c>
      <c r="B135" s="31" t="s">
        <v>150</v>
      </c>
      <c r="C135" s="23">
        <v>1351</v>
      </c>
      <c r="D135" s="31" t="s">
        <v>150</v>
      </c>
    </row>
    <row r="136" spans="1:4" ht="12.75" customHeight="1" x14ac:dyDescent="0.35">
      <c r="A136" s="23"/>
      <c r="B136" s="31"/>
      <c r="C136" s="23"/>
      <c r="D136" s="31"/>
    </row>
    <row r="137" spans="1:4" ht="12.75" customHeight="1" x14ac:dyDescent="0.35">
      <c r="A137" s="23">
        <v>1306</v>
      </c>
      <c r="B137" s="31" t="s">
        <v>151</v>
      </c>
      <c r="C137" s="23">
        <v>1352</v>
      </c>
      <c r="D137" s="31" t="s">
        <v>151</v>
      </c>
    </row>
    <row r="138" spans="1:4" ht="12.75" customHeight="1" x14ac:dyDescent="0.35">
      <c r="A138" s="23"/>
      <c r="B138" s="31"/>
      <c r="C138" s="23"/>
      <c r="D138" s="31"/>
    </row>
    <row r="139" spans="1:4" ht="12.75" customHeight="1" x14ac:dyDescent="0.35">
      <c r="A139" s="23">
        <v>1401</v>
      </c>
      <c r="B139" s="31" t="s">
        <v>152</v>
      </c>
      <c r="C139" s="23">
        <v>1411</v>
      </c>
      <c r="D139" s="31" t="s">
        <v>393</v>
      </c>
    </row>
    <row r="140" spans="1:4" ht="12.75" customHeight="1" x14ac:dyDescent="0.35">
      <c r="A140" s="23"/>
      <c r="B140" s="31"/>
      <c r="C140" s="23">
        <v>1412</v>
      </c>
      <c r="D140" s="31" t="s">
        <v>394</v>
      </c>
    </row>
    <row r="141" spans="1:4" ht="12.75" customHeight="1" x14ac:dyDescent="0.35">
      <c r="A141" s="23"/>
      <c r="B141" s="31"/>
      <c r="C141" s="23">
        <v>1413</v>
      </c>
      <c r="D141" s="31" t="s">
        <v>395</v>
      </c>
    </row>
    <row r="142" spans="1:4" ht="12.75" customHeight="1" x14ac:dyDescent="0.35">
      <c r="A142" s="23"/>
      <c r="B142" s="31"/>
      <c r="C142" s="23"/>
      <c r="D142" s="31"/>
    </row>
    <row r="143" spans="1:4" ht="12.75" customHeight="1" x14ac:dyDescent="0.35">
      <c r="A143" s="23">
        <v>1402</v>
      </c>
      <c r="B143" s="31" t="s">
        <v>153</v>
      </c>
      <c r="C143" s="23">
        <v>1491</v>
      </c>
      <c r="D143" s="31" t="s">
        <v>396</v>
      </c>
    </row>
    <row r="144" spans="1:4" ht="12.75" customHeight="1" x14ac:dyDescent="0.35">
      <c r="A144" s="23"/>
      <c r="B144" s="31"/>
      <c r="C144" s="23">
        <v>1492</v>
      </c>
      <c r="D144" s="31" t="s">
        <v>397</v>
      </c>
    </row>
    <row r="145" spans="1:4" ht="12.75" customHeight="1" x14ac:dyDescent="0.35">
      <c r="A145" s="23"/>
      <c r="B145" s="31"/>
      <c r="C145" s="23">
        <v>1493</v>
      </c>
      <c r="D145" s="31" t="s">
        <v>398</v>
      </c>
    </row>
    <row r="146" spans="1:4" ht="12.75" customHeight="1" x14ac:dyDescent="0.35">
      <c r="A146" s="23"/>
      <c r="B146" s="31"/>
      <c r="C146" s="23">
        <v>1494</v>
      </c>
      <c r="D146" s="31" t="s">
        <v>399</v>
      </c>
    </row>
    <row r="147" spans="1:4" ht="12.75" customHeight="1" x14ac:dyDescent="0.35">
      <c r="A147" s="23"/>
      <c r="B147" s="31"/>
      <c r="C147" s="23">
        <v>1499</v>
      </c>
      <c r="D147" s="31" t="s">
        <v>400</v>
      </c>
    </row>
    <row r="148" spans="1:4" ht="12.75" customHeight="1" x14ac:dyDescent="0.35">
      <c r="A148" s="23"/>
      <c r="B148" s="31"/>
      <c r="C148" s="23"/>
      <c r="D148" s="31"/>
    </row>
    <row r="149" spans="1:4" ht="12.75" customHeight="1" x14ac:dyDescent="0.35">
      <c r="A149" s="23">
        <v>1501</v>
      </c>
      <c r="B149" s="31" t="s">
        <v>154</v>
      </c>
      <c r="C149" s="23">
        <v>1510</v>
      </c>
      <c r="D149" s="31" t="s">
        <v>154</v>
      </c>
    </row>
    <row r="150" spans="1:4" ht="12.75" customHeight="1" x14ac:dyDescent="0.35">
      <c r="A150" s="23"/>
      <c r="B150" s="31"/>
      <c r="C150" s="23"/>
      <c r="D150" s="31"/>
    </row>
    <row r="151" spans="1:4" ht="12.75" customHeight="1" x14ac:dyDescent="0.35">
      <c r="A151" s="23">
        <v>1502</v>
      </c>
      <c r="B151" s="31" t="s">
        <v>155</v>
      </c>
      <c r="C151" s="23">
        <v>1521</v>
      </c>
      <c r="D151" s="31" t="s">
        <v>401</v>
      </c>
    </row>
    <row r="152" spans="1:4" ht="12.75" customHeight="1" x14ac:dyDescent="0.35">
      <c r="A152" s="23"/>
      <c r="B152" s="31"/>
      <c r="C152" s="23">
        <v>1522</v>
      </c>
      <c r="D152" s="31" t="s">
        <v>402</v>
      </c>
    </row>
    <row r="153" spans="1:4" ht="12.75" customHeight="1" x14ac:dyDescent="0.35">
      <c r="A153" s="23"/>
      <c r="B153" s="31"/>
      <c r="C153" s="23">
        <v>1523</v>
      </c>
      <c r="D153" s="31" t="s">
        <v>403</v>
      </c>
    </row>
    <row r="154" spans="1:4" ht="12.75" customHeight="1" x14ac:dyDescent="0.35">
      <c r="A154" s="23"/>
      <c r="B154" s="31"/>
      <c r="C154" s="23">
        <v>1524</v>
      </c>
      <c r="D154" s="31" t="s">
        <v>404</v>
      </c>
    </row>
    <row r="155" spans="1:4" ht="12.75" customHeight="1" x14ac:dyDescent="0.35">
      <c r="A155" s="23"/>
      <c r="B155" s="31"/>
      <c r="C155" s="23">
        <v>1529</v>
      </c>
      <c r="D155" s="31" t="s">
        <v>405</v>
      </c>
    </row>
    <row r="156" spans="1:4" ht="12.75" customHeight="1" x14ac:dyDescent="0.35">
      <c r="A156" s="23"/>
      <c r="B156" s="31"/>
      <c r="C156" s="23"/>
      <c r="D156" s="31"/>
    </row>
    <row r="157" spans="1:4" ht="12.75" customHeight="1" x14ac:dyDescent="0.35">
      <c r="A157" s="23">
        <v>1601</v>
      </c>
      <c r="B157" s="31" t="s">
        <v>156</v>
      </c>
      <c r="C157" s="23">
        <v>1611</v>
      </c>
      <c r="D157" s="31" t="s">
        <v>406</v>
      </c>
    </row>
    <row r="158" spans="1:4" ht="12.75" customHeight="1" x14ac:dyDescent="0.35">
      <c r="A158" s="23"/>
      <c r="B158" s="31"/>
      <c r="C158" s="23">
        <v>1612</v>
      </c>
      <c r="D158" s="31" t="s">
        <v>407</v>
      </c>
    </row>
    <row r="159" spans="1:4" ht="12.75" customHeight="1" x14ac:dyDescent="0.35">
      <c r="A159" s="23"/>
      <c r="B159" s="31"/>
      <c r="C159" s="23">
        <v>1620</v>
      </c>
      <c r="D159" s="31" t="s">
        <v>408</v>
      </c>
    </row>
    <row r="160" spans="1:4" ht="12.75" customHeight="1" x14ac:dyDescent="0.35">
      <c r="A160" s="23"/>
      <c r="B160" s="31"/>
      <c r="C160" s="23"/>
      <c r="D160" s="31"/>
    </row>
    <row r="161" spans="1:4" ht="12.75" customHeight="1" x14ac:dyDescent="0.35">
      <c r="A161" s="23">
        <v>1701</v>
      </c>
      <c r="B161" s="31" t="s">
        <v>157</v>
      </c>
      <c r="C161" s="23">
        <v>1701</v>
      </c>
      <c r="D161" s="31" t="s">
        <v>409</v>
      </c>
    </row>
    <row r="162" spans="1:4" ht="12.75" customHeight="1" x14ac:dyDescent="0.35">
      <c r="A162" s="23"/>
      <c r="B162" s="31"/>
      <c r="C162" s="23">
        <v>1709</v>
      </c>
      <c r="D162" s="31" t="s">
        <v>410</v>
      </c>
    </row>
    <row r="163" spans="1:4" ht="12.75" customHeight="1" x14ac:dyDescent="0.35">
      <c r="A163" s="23"/>
      <c r="B163" s="31"/>
      <c r="C163" s="23"/>
      <c r="D163" s="31"/>
    </row>
    <row r="164" spans="1:4" ht="12.75" customHeight="1" x14ac:dyDescent="0.35">
      <c r="A164" s="23">
        <v>1801</v>
      </c>
      <c r="B164" s="31" t="s">
        <v>158</v>
      </c>
      <c r="C164" s="23">
        <v>1841</v>
      </c>
      <c r="D164" s="31" t="s">
        <v>158</v>
      </c>
    </row>
    <row r="165" spans="1:4" ht="12.75" customHeight="1" x14ac:dyDescent="0.35">
      <c r="A165" s="23"/>
      <c r="B165" s="31"/>
      <c r="C165" s="23"/>
      <c r="D165" s="31"/>
    </row>
    <row r="166" spans="1:4" ht="12.75" customHeight="1" x14ac:dyDescent="0.35">
      <c r="A166" s="23">
        <v>1802</v>
      </c>
      <c r="B166" s="31" t="s">
        <v>159</v>
      </c>
      <c r="C166" s="23">
        <v>1842</v>
      </c>
      <c r="D166" s="31" t="s">
        <v>159</v>
      </c>
    </row>
    <row r="167" spans="1:4" ht="12.75" customHeight="1" x14ac:dyDescent="0.35">
      <c r="A167" s="23"/>
      <c r="B167" s="31"/>
      <c r="C167" s="23"/>
      <c r="D167" s="31"/>
    </row>
    <row r="168" spans="1:4" ht="12.75" customHeight="1" x14ac:dyDescent="0.35">
      <c r="A168" s="23">
        <v>1803</v>
      </c>
      <c r="B168" s="31" t="s">
        <v>160</v>
      </c>
      <c r="C168" s="23">
        <v>1811</v>
      </c>
      <c r="D168" s="31" t="s">
        <v>411</v>
      </c>
    </row>
    <row r="169" spans="1:4" ht="12.75" customHeight="1" x14ac:dyDescent="0.35">
      <c r="A169" s="23"/>
      <c r="B169" s="31"/>
      <c r="C169" s="23">
        <v>1812</v>
      </c>
      <c r="D169" s="31" t="s">
        <v>412</v>
      </c>
    </row>
    <row r="170" spans="1:4" ht="12.75" customHeight="1" x14ac:dyDescent="0.35">
      <c r="A170" s="23"/>
      <c r="B170" s="31"/>
      <c r="C170" s="23">
        <v>1813</v>
      </c>
      <c r="D170" s="31" t="s">
        <v>413</v>
      </c>
    </row>
    <row r="171" spans="1:4" ht="12.75" customHeight="1" x14ac:dyDescent="0.35">
      <c r="A171" s="23"/>
      <c r="B171" s="31"/>
      <c r="C171" s="23">
        <v>1821</v>
      </c>
      <c r="D171" s="31" t="s">
        <v>414</v>
      </c>
    </row>
    <row r="172" spans="1:4" ht="12.75" customHeight="1" x14ac:dyDescent="0.35">
      <c r="A172" s="23"/>
      <c r="B172" s="31"/>
      <c r="C172" s="23">
        <v>1829</v>
      </c>
      <c r="D172" s="31" t="s">
        <v>415</v>
      </c>
    </row>
    <row r="173" spans="1:4" ht="12.75" customHeight="1" x14ac:dyDescent="0.35">
      <c r="A173" s="23"/>
      <c r="B173" s="31"/>
      <c r="C173" s="23">
        <v>1831</v>
      </c>
      <c r="D173" s="31" t="s">
        <v>416</v>
      </c>
    </row>
    <row r="174" spans="1:4" ht="12.75" customHeight="1" x14ac:dyDescent="0.35">
      <c r="A174" s="23"/>
      <c r="B174" s="31"/>
      <c r="C174" s="23">
        <v>1832</v>
      </c>
      <c r="D174" s="31" t="s">
        <v>417</v>
      </c>
    </row>
    <row r="175" spans="1:4" ht="12.75" customHeight="1" x14ac:dyDescent="0.35">
      <c r="A175" s="23"/>
      <c r="B175" s="31"/>
      <c r="C175" s="23">
        <v>1891</v>
      </c>
      <c r="D175" s="31" t="s">
        <v>418</v>
      </c>
    </row>
    <row r="176" spans="1:4" ht="12.75" customHeight="1" x14ac:dyDescent="0.35">
      <c r="A176" s="23"/>
      <c r="B176" s="31"/>
      <c r="C176" s="23">
        <v>1892</v>
      </c>
      <c r="D176" s="31" t="s">
        <v>419</v>
      </c>
    </row>
    <row r="177" spans="1:4" ht="12.75" customHeight="1" x14ac:dyDescent="0.35">
      <c r="A177" s="23"/>
      <c r="B177" s="31"/>
      <c r="C177" s="23">
        <v>1899</v>
      </c>
      <c r="D177" s="31" t="s">
        <v>420</v>
      </c>
    </row>
    <row r="178" spans="1:4" ht="12.75" customHeight="1" x14ac:dyDescent="0.35">
      <c r="A178" s="23"/>
      <c r="B178" s="31"/>
      <c r="C178" s="23"/>
      <c r="D178" s="31"/>
    </row>
    <row r="179" spans="1:4" ht="12.75" customHeight="1" x14ac:dyDescent="0.35">
      <c r="A179" s="23">
        <v>1804</v>
      </c>
      <c r="B179" s="31" t="s">
        <v>161</v>
      </c>
      <c r="C179" s="23">
        <v>1851</v>
      </c>
      <c r="D179" s="31" t="s">
        <v>421</v>
      </c>
    </row>
    <row r="180" spans="1:4" ht="12.75" customHeight="1" x14ac:dyDescent="0.35">
      <c r="A180" s="23"/>
      <c r="B180" s="31"/>
      <c r="C180" s="23">
        <v>1852</v>
      </c>
      <c r="D180" s="31" t="s">
        <v>422</v>
      </c>
    </row>
    <row r="181" spans="1:4" ht="12.75" customHeight="1" x14ac:dyDescent="0.35">
      <c r="A181" s="23"/>
      <c r="B181" s="31"/>
      <c r="C181" s="23"/>
      <c r="D181" s="31"/>
    </row>
    <row r="182" spans="1:4" ht="12.75" customHeight="1" x14ac:dyDescent="0.35">
      <c r="A182" s="23">
        <v>1901</v>
      </c>
      <c r="B182" s="31" t="s">
        <v>162</v>
      </c>
      <c r="C182" s="23">
        <v>1911</v>
      </c>
      <c r="D182" s="31" t="s">
        <v>423</v>
      </c>
    </row>
    <row r="183" spans="1:4" ht="12.75" customHeight="1" x14ac:dyDescent="0.35">
      <c r="A183" s="23"/>
      <c r="B183" s="31"/>
      <c r="C183" s="23">
        <v>1912</v>
      </c>
      <c r="D183" s="31" t="s">
        <v>424</v>
      </c>
    </row>
    <row r="184" spans="1:4" ht="12.75" customHeight="1" x14ac:dyDescent="0.35">
      <c r="A184" s="23"/>
      <c r="B184" s="31"/>
      <c r="C184" s="23">
        <v>1913</v>
      </c>
      <c r="D184" s="31" t="s">
        <v>425</v>
      </c>
    </row>
    <row r="185" spans="1:4" ht="12.75" customHeight="1" x14ac:dyDescent="0.35">
      <c r="A185" s="23"/>
      <c r="B185" s="31"/>
      <c r="C185" s="23">
        <v>1914</v>
      </c>
      <c r="D185" s="31" t="s">
        <v>426</v>
      </c>
    </row>
    <row r="186" spans="1:4" ht="12.75" customHeight="1" x14ac:dyDescent="0.35">
      <c r="A186" s="23"/>
      <c r="B186" s="31"/>
      <c r="C186" s="23">
        <v>1915</v>
      </c>
      <c r="D186" s="31" t="s">
        <v>427</v>
      </c>
    </row>
    <row r="187" spans="1:4" ht="12.75" customHeight="1" x14ac:dyDescent="0.35">
      <c r="A187" s="23"/>
      <c r="B187" s="31"/>
      <c r="C187" s="23">
        <v>1916</v>
      </c>
      <c r="D187" s="31" t="s">
        <v>428</v>
      </c>
    </row>
    <row r="188" spans="1:4" ht="12.75" customHeight="1" x14ac:dyDescent="0.35">
      <c r="A188" s="23"/>
      <c r="B188" s="31"/>
      <c r="C188" s="23">
        <v>1919</v>
      </c>
      <c r="D188" s="31" t="s">
        <v>429</v>
      </c>
    </row>
    <row r="189" spans="1:4" ht="12.75" customHeight="1" x14ac:dyDescent="0.35">
      <c r="A189" s="23"/>
      <c r="B189" s="31"/>
      <c r="C189" s="23"/>
      <c r="D189" s="31"/>
    </row>
    <row r="190" spans="1:4" ht="12.75" customHeight="1" x14ac:dyDescent="0.35">
      <c r="A190" s="23">
        <v>1902</v>
      </c>
      <c r="B190" s="31" t="s">
        <v>163</v>
      </c>
      <c r="C190" s="23">
        <v>1920</v>
      </c>
      <c r="D190" s="31" t="s">
        <v>163</v>
      </c>
    </row>
    <row r="191" spans="1:4" ht="12.75" customHeight="1" x14ac:dyDescent="0.35">
      <c r="A191" s="23"/>
      <c r="B191" s="31"/>
      <c r="C191" s="23"/>
      <c r="D191" s="31"/>
    </row>
    <row r="192" spans="1:4" ht="12.75" customHeight="1" x14ac:dyDescent="0.35">
      <c r="A192" s="23">
        <v>2001</v>
      </c>
      <c r="B192" s="31" t="s">
        <v>164</v>
      </c>
      <c r="C192" s="23">
        <v>2010</v>
      </c>
      <c r="D192" s="31" t="s">
        <v>164</v>
      </c>
    </row>
    <row r="193" spans="1:4" ht="12.75" customHeight="1" x14ac:dyDescent="0.35">
      <c r="A193" s="23"/>
      <c r="B193" s="31"/>
      <c r="C193" s="23"/>
      <c r="D193" s="31"/>
    </row>
    <row r="194" spans="1:4" ht="12.75" customHeight="1" x14ac:dyDescent="0.35">
      <c r="A194" s="23">
        <v>2002</v>
      </c>
      <c r="B194" s="31" t="s">
        <v>165</v>
      </c>
      <c r="C194" s="23">
        <v>2021</v>
      </c>
      <c r="D194" s="31" t="s">
        <v>430</v>
      </c>
    </row>
    <row r="195" spans="1:4" ht="12.75" customHeight="1" x14ac:dyDescent="0.35">
      <c r="A195" s="23"/>
      <c r="B195" s="31"/>
      <c r="C195" s="23">
        <v>2029</v>
      </c>
      <c r="D195" s="31" t="s">
        <v>431</v>
      </c>
    </row>
    <row r="196" spans="1:4" ht="12.75" customHeight="1" x14ac:dyDescent="0.35">
      <c r="A196" s="23"/>
      <c r="B196" s="31"/>
      <c r="C196" s="23"/>
      <c r="D196" s="31"/>
    </row>
    <row r="197" spans="1:4" ht="12.75" customHeight="1" x14ac:dyDescent="0.35">
      <c r="A197" s="23">
        <v>2003</v>
      </c>
      <c r="B197" s="31" t="s">
        <v>166</v>
      </c>
      <c r="C197" s="23">
        <v>2031</v>
      </c>
      <c r="D197" s="31" t="s">
        <v>432</v>
      </c>
    </row>
    <row r="198" spans="1:4" ht="12.75" customHeight="1" x14ac:dyDescent="0.35">
      <c r="A198" s="23"/>
      <c r="B198" s="31"/>
      <c r="C198" s="23">
        <v>2033</v>
      </c>
      <c r="D198" s="31" t="s">
        <v>433</v>
      </c>
    </row>
    <row r="199" spans="1:4" ht="12.75" customHeight="1" x14ac:dyDescent="0.35">
      <c r="A199" s="23"/>
      <c r="B199" s="31"/>
      <c r="C199" s="23"/>
      <c r="D199" s="31"/>
    </row>
    <row r="200" spans="1:4" ht="12.75" customHeight="1" x14ac:dyDescent="0.35">
      <c r="A200" s="23">
        <v>2004</v>
      </c>
      <c r="B200" s="31" t="s">
        <v>167</v>
      </c>
      <c r="C200" s="23">
        <v>2032</v>
      </c>
      <c r="D200" s="31" t="s">
        <v>434</v>
      </c>
    </row>
    <row r="201" spans="1:4" ht="12.75" customHeight="1" x14ac:dyDescent="0.35">
      <c r="A201" s="23"/>
      <c r="B201" s="31"/>
      <c r="C201" s="23">
        <v>2034</v>
      </c>
      <c r="D201" s="31" t="s">
        <v>435</v>
      </c>
    </row>
    <row r="202" spans="1:4" ht="12.75" customHeight="1" x14ac:dyDescent="0.35">
      <c r="A202" s="23"/>
      <c r="B202" s="31"/>
      <c r="C202" s="23"/>
      <c r="D202" s="31"/>
    </row>
    <row r="203" spans="1:4" ht="12.75" customHeight="1" x14ac:dyDescent="0.35">
      <c r="A203" s="23">
        <v>2005</v>
      </c>
      <c r="B203" s="31" t="s">
        <v>168</v>
      </c>
      <c r="C203" s="23">
        <v>2090</v>
      </c>
      <c r="D203" s="31" t="s">
        <v>168</v>
      </c>
    </row>
    <row r="204" spans="1:4" ht="12.75" customHeight="1" x14ac:dyDescent="0.35">
      <c r="A204" s="23"/>
      <c r="B204" s="31"/>
      <c r="C204" s="23"/>
      <c r="D204" s="31"/>
    </row>
    <row r="205" spans="1:4" ht="12.75" customHeight="1" x14ac:dyDescent="0.35">
      <c r="A205" s="23">
        <v>2101</v>
      </c>
      <c r="B205" s="31" t="s">
        <v>169</v>
      </c>
      <c r="C205" s="23">
        <v>2110</v>
      </c>
      <c r="D205" s="31" t="s">
        <v>436</v>
      </c>
    </row>
    <row r="206" spans="1:4" ht="12.75" customHeight="1" x14ac:dyDescent="0.35">
      <c r="A206" s="23"/>
      <c r="B206" s="31"/>
      <c r="C206" s="23">
        <v>2121</v>
      </c>
      <c r="D206" s="31" t="s">
        <v>437</v>
      </c>
    </row>
    <row r="207" spans="1:4" ht="12.75" customHeight="1" x14ac:dyDescent="0.35">
      <c r="A207" s="23"/>
      <c r="B207" s="31"/>
      <c r="C207" s="23">
        <v>2122</v>
      </c>
      <c r="D207" s="31" t="s">
        <v>438</v>
      </c>
    </row>
    <row r="208" spans="1:4" ht="12.75" customHeight="1" x14ac:dyDescent="0.35">
      <c r="A208" s="23"/>
      <c r="B208" s="31"/>
      <c r="C208" s="23"/>
      <c r="D208" s="31"/>
    </row>
    <row r="209" spans="1:4" ht="12.75" customHeight="1" x14ac:dyDescent="0.35">
      <c r="A209" s="23">
        <v>2102</v>
      </c>
      <c r="B209" s="31" t="s">
        <v>170</v>
      </c>
      <c r="C209" s="23">
        <v>2131</v>
      </c>
      <c r="D209" s="31" t="s">
        <v>439</v>
      </c>
    </row>
    <row r="210" spans="1:4" ht="12.75" customHeight="1" x14ac:dyDescent="0.35">
      <c r="A210" s="23"/>
      <c r="B210" s="31"/>
      <c r="C210" s="23">
        <v>2132</v>
      </c>
      <c r="D210" s="31" t="s">
        <v>440</v>
      </c>
    </row>
    <row r="211" spans="1:4" ht="12.75" customHeight="1" x14ac:dyDescent="0.35">
      <c r="A211" s="23"/>
      <c r="B211" s="31"/>
      <c r="C211" s="23">
        <v>2133</v>
      </c>
      <c r="D211" s="31" t="s">
        <v>441</v>
      </c>
    </row>
    <row r="212" spans="1:4" ht="12.75" customHeight="1" x14ac:dyDescent="0.35">
      <c r="A212" s="23"/>
      <c r="B212" s="31"/>
      <c r="C212" s="23">
        <v>2139</v>
      </c>
      <c r="D212" s="31" t="s">
        <v>442</v>
      </c>
    </row>
    <row r="213" spans="1:4" ht="12.75" customHeight="1" x14ac:dyDescent="0.35">
      <c r="A213" s="23"/>
      <c r="B213" s="31"/>
      <c r="C213" s="23">
        <v>2141</v>
      </c>
      <c r="D213" s="31" t="s">
        <v>443</v>
      </c>
    </row>
    <row r="214" spans="1:4" ht="12.75" customHeight="1" x14ac:dyDescent="0.35">
      <c r="A214" s="23"/>
      <c r="B214" s="31"/>
      <c r="C214" s="23">
        <v>2142</v>
      </c>
      <c r="D214" s="31" t="s">
        <v>444</v>
      </c>
    </row>
    <row r="215" spans="1:4" ht="12.75" customHeight="1" x14ac:dyDescent="0.35">
      <c r="A215" s="23"/>
      <c r="B215" s="31"/>
      <c r="C215" s="23">
        <v>2149</v>
      </c>
      <c r="D215" s="31" t="s">
        <v>445</v>
      </c>
    </row>
    <row r="216" spans="1:4" ht="12.75" customHeight="1" x14ac:dyDescent="0.35">
      <c r="A216" s="23"/>
      <c r="B216" s="31"/>
      <c r="C216" s="23"/>
      <c r="D216" s="31"/>
    </row>
    <row r="217" spans="1:4" ht="12.75" customHeight="1" x14ac:dyDescent="0.35">
      <c r="A217" s="23">
        <v>2201</v>
      </c>
      <c r="B217" s="31" t="s">
        <v>171</v>
      </c>
      <c r="C217" s="23">
        <v>2210</v>
      </c>
      <c r="D217" s="31" t="s">
        <v>446</v>
      </c>
    </row>
    <row r="218" spans="1:4" ht="12.75" customHeight="1" x14ac:dyDescent="0.35">
      <c r="A218" s="23"/>
      <c r="B218" s="31"/>
      <c r="C218" s="23"/>
      <c r="D218" s="31"/>
    </row>
    <row r="219" spans="1:4" ht="12.75" customHeight="1" x14ac:dyDescent="0.35">
      <c r="A219" s="23">
        <v>2202</v>
      </c>
      <c r="B219" s="31" t="s">
        <v>172</v>
      </c>
      <c r="C219" s="23">
        <v>2221</v>
      </c>
      <c r="D219" s="31" t="s">
        <v>447</v>
      </c>
    </row>
    <row r="220" spans="1:4" ht="12.75" customHeight="1" x14ac:dyDescent="0.35">
      <c r="A220" s="23"/>
      <c r="B220" s="31"/>
      <c r="C220" s="23">
        <v>2222</v>
      </c>
      <c r="D220" s="31" t="s">
        <v>448</v>
      </c>
    </row>
    <row r="221" spans="1:4" ht="12.75" customHeight="1" x14ac:dyDescent="0.35">
      <c r="A221" s="23"/>
      <c r="B221" s="31"/>
      <c r="C221" s="23">
        <v>2223</v>
      </c>
      <c r="D221" s="31" t="s">
        <v>449</v>
      </c>
    </row>
    <row r="222" spans="1:4" ht="12.75" customHeight="1" x14ac:dyDescent="0.35">
      <c r="A222" s="23"/>
      <c r="B222" s="31"/>
      <c r="C222" s="23">
        <v>2224</v>
      </c>
      <c r="D222" s="31" t="s">
        <v>450</v>
      </c>
    </row>
    <row r="223" spans="1:4" ht="12.75" customHeight="1" x14ac:dyDescent="0.35">
      <c r="A223" s="23"/>
      <c r="B223" s="31"/>
      <c r="C223" s="23">
        <v>2229</v>
      </c>
      <c r="D223" s="31" t="s">
        <v>451</v>
      </c>
    </row>
    <row r="224" spans="1:4" ht="12.75" customHeight="1" x14ac:dyDescent="0.35">
      <c r="A224" s="23"/>
      <c r="B224" s="31"/>
      <c r="C224" s="23"/>
      <c r="D224" s="31"/>
    </row>
    <row r="225" spans="1:4" ht="12.75" customHeight="1" x14ac:dyDescent="0.35">
      <c r="A225" s="23">
        <v>2203</v>
      </c>
      <c r="B225" s="31" t="s">
        <v>173</v>
      </c>
      <c r="C225" s="23">
        <v>2231</v>
      </c>
      <c r="D225" s="31" t="s">
        <v>452</v>
      </c>
    </row>
    <row r="226" spans="1:4" ht="12.75" customHeight="1" x14ac:dyDescent="0.35">
      <c r="A226" s="23"/>
      <c r="B226" s="31"/>
      <c r="C226" s="23">
        <v>2239</v>
      </c>
      <c r="D226" s="31" t="s">
        <v>453</v>
      </c>
    </row>
    <row r="227" spans="1:4" ht="12.75" customHeight="1" x14ac:dyDescent="0.35">
      <c r="A227" s="23"/>
      <c r="B227" s="31"/>
      <c r="C227" s="23">
        <v>2240</v>
      </c>
      <c r="D227" s="31" t="s">
        <v>454</v>
      </c>
    </row>
    <row r="228" spans="1:4" ht="12.75" customHeight="1" x14ac:dyDescent="0.35">
      <c r="A228" s="23"/>
      <c r="B228" s="31"/>
      <c r="C228" s="23"/>
      <c r="D228" s="31"/>
    </row>
    <row r="229" spans="1:4" ht="12.75" customHeight="1" x14ac:dyDescent="0.35">
      <c r="A229" s="23">
        <v>2204</v>
      </c>
      <c r="B229" s="31" t="s">
        <v>174</v>
      </c>
      <c r="C229" s="23">
        <v>2291</v>
      </c>
      <c r="D229" s="31" t="s">
        <v>455</v>
      </c>
    </row>
    <row r="230" spans="1:4" ht="12.75" customHeight="1" x14ac:dyDescent="0.35">
      <c r="A230" s="23"/>
      <c r="B230" s="31"/>
      <c r="C230" s="23">
        <v>2292</v>
      </c>
      <c r="D230" s="31" t="s">
        <v>456</v>
      </c>
    </row>
    <row r="231" spans="1:4" ht="12.75" customHeight="1" x14ac:dyDescent="0.35">
      <c r="A231" s="23"/>
      <c r="B231" s="31"/>
      <c r="C231" s="23">
        <v>2293</v>
      </c>
      <c r="D231" s="31" t="s">
        <v>457</v>
      </c>
    </row>
    <row r="232" spans="1:4" ht="12.75" customHeight="1" x14ac:dyDescent="0.35">
      <c r="A232" s="23"/>
      <c r="B232" s="31"/>
      <c r="C232" s="23">
        <v>2299</v>
      </c>
      <c r="D232" s="31" t="s">
        <v>458</v>
      </c>
    </row>
    <row r="233" spans="1:4" ht="12.75" customHeight="1" x14ac:dyDescent="0.35">
      <c r="A233" s="23"/>
      <c r="B233" s="31"/>
      <c r="C233" s="23"/>
      <c r="D233" s="31"/>
    </row>
    <row r="234" spans="1:4" ht="12.75" customHeight="1" x14ac:dyDescent="0.35">
      <c r="A234" s="23">
        <v>2301</v>
      </c>
      <c r="B234" s="31" t="s">
        <v>175</v>
      </c>
      <c r="C234" s="23">
        <v>2311</v>
      </c>
      <c r="D234" s="31" t="s">
        <v>459</v>
      </c>
    </row>
    <row r="235" spans="1:4" ht="12.75" customHeight="1" x14ac:dyDescent="0.35">
      <c r="A235" s="23"/>
      <c r="B235" s="31"/>
      <c r="C235" s="23">
        <v>2312</v>
      </c>
      <c r="D235" s="31" t="s">
        <v>460</v>
      </c>
    </row>
    <row r="236" spans="1:4" ht="12.75" customHeight="1" x14ac:dyDescent="0.35">
      <c r="A236" s="23"/>
      <c r="B236" s="31"/>
      <c r="C236" s="23">
        <v>2313</v>
      </c>
      <c r="D236" s="31" t="s">
        <v>461</v>
      </c>
    </row>
    <row r="237" spans="1:4" ht="12.75" customHeight="1" x14ac:dyDescent="0.35">
      <c r="A237" s="23"/>
      <c r="B237" s="31"/>
      <c r="C237" s="23">
        <v>2319</v>
      </c>
      <c r="D237" s="31" t="s">
        <v>462</v>
      </c>
    </row>
    <row r="238" spans="1:4" ht="12.75" customHeight="1" x14ac:dyDescent="0.35">
      <c r="A238" s="23"/>
      <c r="B238" s="31"/>
      <c r="C238" s="23">
        <v>2399</v>
      </c>
      <c r="D238" s="31" t="s">
        <v>463</v>
      </c>
    </row>
    <row r="239" spans="1:4" ht="12.75" customHeight="1" x14ac:dyDescent="0.35">
      <c r="A239" s="23"/>
      <c r="B239" s="31"/>
      <c r="C239" s="23"/>
      <c r="D239" s="31"/>
    </row>
    <row r="240" spans="1:4" ht="12.75" customHeight="1" x14ac:dyDescent="0.35">
      <c r="A240" s="23">
        <v>2302</v>
      </c>
      <c r="B240" s="31" t="s">
        <v>176</v>
      </c>
      <c r="C240" s="23">
        <v>2391</v>
      </c>
      <c r="D240" s="31" t="s">
        <v>464</v>
      </c>
    </row>
    <row r="241" spans="1:4" ht="12.75" customHeight="1" x14ac:dyDescent="0.35">
      <c r="A241" s="23"/>
      <c r="B241" s="31"/>
      <c r="C241" s="23">
        <v>2392</v>
      </c>
      <c r="D241" s="31" t="s">
        <v>465</v>
      </c>
    </row>
    <row r="242" spans="1:4" ht="12.75" customHeight="1" x14ac:dyDescent="0.35">
      <c r="A242" s="23"/>
      <c r="B242" s="31"/>
      <c r="C242" s="23"/>
      <c r="D242" s="31"/>
    </row>
    <row r="243" spans="1:4" ht="12.75" customHeight="1" x14ac:dyDescent="0.35">
      <c r="A243" s="23">
        <v>2303</v>
      </c>
      <c r="B243" s="31" t="s">
        <v>177</v>
      </c>
      <c r="C243" s="23">
        <v>2393</v>
      </c>
      <c r="D243" s="31" t="s">
        <v>466</v>
      </c>
    </row>
    <row r="244" spans="1:4" ht="12.75" customHeight="1" x14ac:dyDescent="0.35">
      <c r="A244" s="23"/>
      <c r="B244" s="31"/>
      <c r="C244" s="23"/>
      <c r="D244" s="31"/>
    </row>
    <row r="245" spans="1:4" ht="12.75" customHeight="1" x14ac:dyDescent="0.35">
      <c r="A245" s="23">
        <v>2304</v>
      </c>
      <c r="B245" s="31" t="s">
        <v>178</v>
      </c>
      <c r="C245" s="23">
        <v>2394</v>
      </c>
      <c r="D245" s="31" t="s">
        <v>467</v>
      </c>
    </row>
    <row r="246" spans="1:4" ht="12.75" customHeight="1" x14ac:dyDescent="0.35">
      <c r="A246" s="23"/>
      <c r="B246" s="31"/>
      <c r="C246" s="23"/>
      <c r="D246" s="31"/>
    </row>
    <row r="247" spans="1:4" ht="12.75" customHeight="1" x14ac:dyDescent="0.35">
      <c r="A247" s="23">
        <v>2401</v>
      </c>
      <c r="B247" s="31" t="s">
        <v>179</v>
      </c>
      <c r="C247" s="23">
        <v>2411</v>
      </c>
      <c r="D247" s="31" t="s">
        <v>468</v>
      </c>
    </row>
    <row r="248" spans="1:4" ht="12.75" customHeight="1" x14ac:dyDescent="0.35">
      <c r="A248" s="23"/>
      <c r="B248" s="31"/>
      <c r="C248" s="23">
        <v>2412</v>
      </c>
      <c r="D248" s="31" t="s">
        <v>469</v>
      </c>
    </row>
    <row r="249" spans="1:4" ht="12.75" customHeight="1" x14ac:dyDescent="0.35">
      <c r="A249" s="23"/>
      <c r="B249" s="31"/>
      <c r="C249" s="23">
        <v>2419</v>
      </c>
      <c r="D249" s="31" t="s">
        <v>470</v>
      </c>
    </row>
    <row r="250" spans="1:4" ht="12.75" customHeight="1" x14ac:dyDescent="0.35">
      <c r="A250" s="23"/>
      <c r="B250" s="31"/>
      <c r="C250" s="23">
        <v>2421</v>
      </c>
      <c r="D250" s="31" t="s">
        <v>471</v>
      </c>
    </row>
    <row r="251" spans="1:4" ht="12.75" customHeight="1" x14ac:dyDescent="0.35">
      <c r="A251" s="23"/>
      <c r="B251" s="31"/>
      <c r="C251" s="23">
        <v>2422</v>
      </c>
      <c r="D251" s="31" t="s">
        <v>472</v>
      </c>
    </row>
    <row r="252" spans="1:4" ht="12.75" customHeight="1" x14ac:dyDescent="0.35">
      <c r="A252" s="23"/>
      <c r="B252" s="31"/>
      <c r="C252" s="23">
        <v>2429</v>
      </c>
      <c r="D252" s="31" t="s">
        <v>473</v>
      </c>
    </row>
    <row r="253" spans="1:4" ht="12.75" customHeight="1" x14ac:dyDescent="0.35">
      <c r="A253" s="23"/>
      <c r="B253" s="31"/>
      <c r="C253" s="23"/>
      <c r="D253" s="31"/>
    </row>
    <row r="254" spans="1:4" ht="12.75" customHeight="1" x14ac:dyDescent="0.35">
      <c r="A254" s="23">
        <v>2403</v>
      </c>
      <c r="B254" s="31" t="s">
        <v>180</v>
      </c>
      <c r="C254" s="23">
        <v>2431</v>
      </c>
      <c r="D254" s="31" t="s">
        <v>474</v>
      </c>
    </row>
    <row r="255" spans="1:4" ht="12.75" customHeight="1" x14ac:dyDescent="0.35">
      <c r="A255" s="23"/>
      <c r="B255" s="31"/>
      <c r="C255" s="23">
        <v>2432</v>
      </c>
      <c r="D255" s="31" t="s">
        <v>475</v>
      </c>
    </row>
    <row r="256" spans="1:4" ht="12.75" customHeight="1" x14ac:dyDescent="0.35">
      <c r="A256" s="23"/>
      <c r="B256" s="31"/>
      <c r="C256" s="23">
        <v>2439</v>
      </c>
      <c r="D256" s="31" t="s">
        <v>476</v>
      </c>
    </row>
    <row r="257" spans="1:4" ht="12.75" customHeight="1" x14ac:dyDescent="0.35">
      <c r="A257" s="23"/>
      <c r="B257" s="31"/>
      <c r="C257" s="23"/>
      <c r="D257" s="31"/>
    </row>
    <row r="258" spans="1:4" ht="12.75" customHeight="1" x14ac:dyDescent="0.35">
      <c r="A258" s="23">
        <v>2404</v>
      </c>
      <c r="B258" s="31" t="s">
        <v>181</v>
      </c>
      <c r="C258" s="23">
        <v>2441</v>
      </c>
      <c r="D258" s="31" t="s">
        <v>477</v>
      </c>
    </row>
    <row r="259" spans="1:4" ht="12.75" customHeight="1" x14ac:dyDescent="0.35">
      <c r="A259" s="23"/>
      <c r="B259" s="31"/>
      <c r="C259" s="23">
        <v>2449</v>
      </c>
      <c r="D259" s="31" t="s">
        <v>478</v>
      </c>
    </row>
    <row r="260" spans="1:4" ht="12.75" customHeight="1" x14ac:dyDescent="0.35">
      <c r="A260" s="23"/>
      <c r="B260" s="31"/>
      <c r="C260" s="23"/>
      <c r="D260" s="31"/>
    </row>
    <row r="261" spans="1:4" ht="12.75" customHeight="1" x14ac:dyDescent="0.35">
      <c r="A261" s="23">
        <v>2405</v>
      </c>
      <c r="B261" s="31" t="s">
        <v>182</v>
      </c>
      <c r="C261" s="23">
        <v>2451</v>
      </c>
      <c r="D261" s="31" t="s">
        <v>479</v>
      </c>
    </row>
    <row r="262" spans="1:4" ht="12.75" customHeight="1" x14ac:dyDescent="0.35">
      <c r="A262" s="23"/>
      <c r="B262" s="31"/>
      <c r="C262" s="23">
        <v>2452</v>
      </c>
      <c r="D262" s="31" t="s">
        <v>480</v>
      </c>
    </row>
    <row r="263" spans="1:4" ht="12.75" customHeight="1" x14ac:dyDescent="0.35">
      <c r="A263" s="23"/>
      <c r="B263" s="31"/>
      <c r="C263" s="23">
        <v>2461</v>
      </c>
      <c r="D263" s="31" t="s">
        <v>481</v>
      </c>
    </row>
    <row r="264" spans="1:4" ht="12.75" customHeight="1" x14ac:dyDescent="0.35">
      <c r="A264" s="23"/>
      <c r="B264" s="31"/>
      <c r="C264" s="23">
        <v>2462</v>
      </c>
      <c r="D264" s="31" t="s">
        <v>482</v>
      </c>
    </row>
    <row r="265" spans="1:4" ht="12.75" customHeight="1" x14ac:dyDescent="0.35">
      <c r="A265" s="23"/>
      <c r="B265" s="31"/>
      <c r="C265" s="23">
        <v>2463</v>
      </c>
      <c r="D265" s="31" t="s">
        <v>483</v>
      </c>
    </row>
    <row r="266" spans="1:4" ht="12.75" customHeight="1" x14ac:dyDescent="0.35">
      <c r="A266" s="23"/>
      <c r="B266" s="31"/>
      <c r="C266" s="23">
        <v>2469</v>
      </c>
      <c r="D266" s="31" t="s">
        <v>484</v>
      </c>
    </row>
    <row r="267" spans="1:4" ht="12.75" customHeight="1" x14ac:dyDescent="0.35">
      <c r="A267" s="23"/>
      <c r="B267" s="31"/>
      <c r="C267" s="23">
        <v>2491</v>
      </c>
      <c r="D267" s="31" t="s">
        <v>485</v>
      </c>
    </row>
    <row r="268" spans="1:4" ht="12.75" customHeight="1" x14ac:dyDescent="0.35">
      <c r="A268" s="23"/>
      <c r="B268" s="31"/>
      <c r="C268" s="23">
        <v>2499</v>
      </c>
      <c r="D268" s="31" t="s">
        <v>486</v>
      </c>
    </row>
    <row r="269" spans="1:4" ht="12.75" customHeight="1" x14ac:dyDescent="0.35">
      <c r="A269" s="23"/>
      <c r="B269" s="31"/>
      <c r="C269" s="23"/>
      <c r="D269" s="31"/>
    </row>
    <row r="270" spans="1:4" ht="12.75" customHeight="1" x14ac:dyDescent="0.35">
      <c r="A270" s="23">
        <v>2501</v>
      </c>
      <c r="B270" s="31" t="s">
        <v>183</v>
      </c>
      <c r="C270" s="23">
        <v>2511</v>
      </c>
      <c r="D270" s="31" t="s">
        <v>487</v>
      </c>
    </row>
    <row r="271" spans="1:4" ht="12.75" customHeight="1" x14ac:dyDescent="0.35">
      <c r="A271" s="23"/>
      <c r="B271" s="31"/>
      <c r="C271" s="23">
        <v>2512</v>
      </c>
      <c r="D271" s="31" t="s">
        <v>488</v>
      </c>
    </row>
    <row r="272" spans="1:4" ht="12.75" customHeight="1" x14ac:dyDescent="0.35">
      <c r="A272" s="23"/>
      <c r="B272" s="31"/>
      <c r="C272" s="23">
        <v>2513</v>
      </c>
      <c r="D272" s="31" t="s">
        <v>489</v>
      </c>
    </row>
    <row r="273" spans="1:4" ht="12.75" customHeight="1" x14ac:dyDescent="0.35">
      <c r="A273" s="23"/>
      <c r="B273" s="31"/>
      <c r="C273" s="23">
        <v>2519</v>
      </c>
      <c r="D273" s="31" t="s">
        <v>490</v>
      </c>
    </row>
    <row r="274" spans="1:4" ht="12.75" customHeight="1" x14ac:dyDescent="0.35">
      <c r="A274" s="23"/>
      <c r="B274" s="31"/>
      <c r="C274" s="23"/>
      <c r="D274" s="31"/>
    </row>
    <row r="275" spans="1:4" ht="12.75" customHeight="1" x14ac:dyDescent="0.35">
      <c r="A275" s="23">
        <v>2502</v>
      </c>
      <c r="B275" s="31" t="s">
        <v>184</v>
      </c>
      <c r="C275" s="23">
        <v>2591</v>
      </c>
      <c r="D275" s="31" t="s">
        <v>491</v>
      </c>
    </row>
    <row r="276" spans="1:4" ht="12.75" customHeight="1" x14ac:dyDescent="0.35">
      <c r="A276" s="23"/>
      <c r="B276" s="31"/>
      <c r="C276" s="23">
        <v>2592</v>
      </c>
      <c r="D276" s="31" t="s">
        <v>492</v>
      </c>
    </row>
    <row r="277" spans="1:4" ht="12.75" customHeight="1" x14ac:dyDescent="0.35">
      <c r="A277" s="23"/>
      <c r="B277" s="31"/>
      <c r="C277" s="23">
        <v>2599</v>
      </c>
      <c r="D277" s="31" t="s">
        <v>493</v>
      </c>
    </row>
    <row r="278" spans="1:4" ht="12.75" customHeight="1" x14ac:dyDescent="0.35">
      <c r="A278" s="23"/>
      <c r="B278" s="31"/>
      <c r="C278" s="23"/>
      <c r="D278" s="31"/>
    </row>
    <row r="279" spans="1:4" ht="12.75" customHeight="1" x14ac:dyDescent="0.35">
      <c r="A279" s="23">
        <v>2601</v>
      </c>
      <c r="B279" s="31" t="s">
        <v>185</v>
      </c>
      <c r="C279" s="23">
        <v>2611</v>
      </c>
      <c r="D279" s="31" t="s">
        <v>494</v>
      </c>
    </row>
    <row r="280" spans="1:4" ht="12.75" customHeight="1" x14ac:dyDescent="0.35">
      <c r="A280" s="23"/>
      <c r="B280" s="31"/>
      <c r="C280" s="23">
        <v>2612</v>
      </c>
      <c r="D280" s="31" t="s">
        <v>495</v>
      </c>
    </row>
    <row r="281" spans="1:4" ht="12.75" customHeight="1" x14ac:dyDescent="0.35">
      <c r="A281" s="23"/>
      <c r="B281" s="31"/>
      <c r="C281" s="23">
        <v>2619</v>
      </c>
      <c r="D281" s="31" t="s">
        <v>496</v>
      </c>
    </row>
    <row r="282" spans="1:4" ht="12.75" customHeight="1" x14ac:dyDescent="0.35">
      <c r="A282" s="23"/>
      <c r="B282" s="31"/>
      <c r="C282" s="23"/>
      <c r="D282" s="31"/>
    </row>
    <row r="283" spans="1:4" ht="12.75" customHeight="1" x14ac:dyDescent="0.35">
      <c r="A283" s="23">
        <v>2605</v>
      </c>
      <c r="B283" s="31" t="s">
        <v>188</v>
      </c>
      <c r="C283" s="23">
        <v>2620</v>
      </c>
      <c r="D283" s="31" t="s">
        <v>497</v>
      </c>
    </row>
    <row r="284" spans="1:4" ht="12.75" customHeight="1" x14ac:dyDescent="0.35">
      <c r="A284" s="23"/>
      <c r="B284" s="31"/>
      <c r="C284" s="23">
        <v>2630</v>
      </c>
      <c r="D284" s="31" t="s">
        <v>498</v>
      </c>
    </row>
    <row r="285" spans="1:4" ht="12.75" customHeight="1" x14ac:dyDescent="0.35">
      <c r="A285" s="23"/>
      <c r="B285" s="31"/>
      <c r="C285" s="23">
        <v>2640</v>
      </c>
      <c r="D285" s="31" t="s">
        <v>499</v>
      </c>
    </row>
    <row r="286" spans="1:4" ht="12.75" customHeight="1" x14ac:dyDescent="0.35">
      <c r="A286" s="23"/>
      <c r="B286" s="31"/>
      <c r="C286" s="23"/>
      <c r="D286" s="31"/>
    </row>
    <row r="287" spans="1:4" ht="12.75" customHeight="1" x14ac:dyDescent="0.35">
      <c r="A287" s="23">
        <v>2701</v>
      </c>
      <c r="B287" s="31" t="s">
        <v>189</v>
      </c>
      <c r="C287" s="23">
        <v>2700</v>
      </c>
      <c r="D287" s="31" t="s">
        <v>189</v>
      </c>
    </row>
    <row r="288" spans="1:4" ht="12.75" customHeight="1" x14ac:dyDescent="0.35">
      <c r="A288" s="23"/>
      <c r="B288" s="31"/>
      <c r="C288" s="23"/>
      <c r="D288" s="31"/>
    </row>
    <row r="289" spans="1:4" ht="12.75" customHeight="1" x14ac:dyDescent="0.35">
      <c r="A289" s="23">
        <v>2801</v>
      </c>
      <c r="B289" s="31" t="s">
        <v>500</v>
      </c>
      <c r="C289" s="23">
        <v>2811</v>
      </c>
      <c r="D289" s="31" t="s">
        <v>501</v>
      </c>
    </row>
    <row r="290" spans="1:4" ht="12.75" customHeight="1" x14ac:dyDescent="0.35">
      <c r="A290" s="23"/>
      <c r="B290" s="31"/>
      <c r="C290" s="23">
        <v>2812</v>
      </c>
      <c r="D290" s="31" t="s">
        <v>502</v>
      </c>
    </row>
    <row r="291" spans="1:4" ht="12.75" customHeight="1" x14ac:dyDescent="0.35">
      <c r="A291" s="23"/>
      <c r="B291" s="31"/>
      <c r="C291" s="23"/>
      <c r="D291" s="31"/>
    </row>
    <row r="292" spans="1:4" ht="12.75" customHeight="1" x14ac:dyDescent="0.35">
      <c r="A292" s="23">
        <v>2901</v>
      </c>
      <c r="B292" s="31" t="s">
        <v>191</v>
      </c>
      <c r="C292" s="23">
        <v>2911</v>
      </c>
      <c r="D292" s="31" t="s">
        <v>503</v>
      </c>
    </row>
    <row r="293" spans="1:4" ht="12.75" customHeight="1" x14ac:dyDescent="0.35">
      <c r="A293" s="23"/>
      <c r="B293" s="31"/>
      <c r="C293" s="23">
        <v>2919</v>
      </c>
      <c r="D293" s="31" t="s">
        <v>504</v>
      </c>
    </row>
    <row r="294" spans="1:4" ht="12.75" customHeight="1" x14ac:dyDescent="0.35">
      <c r="A294" s="23"/>
      <c r="B294" s="31"/>
      <c r="C294" s="23">
        <v>2921</v>
      </c>
      <c r="D294" s="31" t="s">
        <v>505</v>
      </c>
    </row>
    <row r="295" spans="1:4" ht="12.75" customHeight="1" x14ac:dyDescent="0.35">
      <c r="A295" s="23"/>
      <c r="B295" s="31"/>
      <c r="C295" s="23">
        <v>2922</v>
      </c>
      <c r="D295" s="31" t="s">
        <v>506</v>
      </c>
    </row>
    <row r="296" spans="1:4" ht="12.75" customHeight="1" x14ac:dyDescent="0.35">
      <c r="A296" s="23"/>
      <c r="B296" s="31"/>
      <c r="C296" s="23"/>
      <c r="D296" s="31"/>
    </row>
    <row r="297" spans="1:4" ht="12.75" customHeight="1" x14ac:dyDescent="0.35">
      <c r="A297" s="23">
        <v>3001</v>
      </c>
      <c r="B297" s="31" t="s">
        <v>192</v>
      </c>
      <c r="C297" s="23">
        <v>3011</v>
      </c>
      <c r="D297" s="31" t="s">
        <v>507</v>
      </c>
    </row>
    <row r="298" spans="1:4" ht="12.75" customHeight="1" x14ac:dyDescent="0.35">
      <c r="A298" s="23"/>
      <c r="B298" s="31"/>
      <c r="C298" s="23">
        <v>3019</v>
      </c>
      <c r="D298" s="31" t="s">
        <v>508</v>
      </c>
    </row>
    <row r="299" spans="1:4" ht="12.75" customHeight="1" x14ac:dyDescent="0.35">
      <c r="A299" s="23"/>
      <c r="B299" s="31"/>
      <c r="C299" s="23"/>
      <c r="D299" s="31"/>
    </row>
    <row r="300" spans="1:4" ht="12.75" customHeight="1" x14ac:dyDescent="0.35">
      <c r="A300" s="23">
        <v>3002</v>
      </c>
      <c r="B300" s="31" t="s">
        <v>195</v>
      </c>
      <c r="C300" s="23">
        <v>3020</v>
      </c>
      <c r="D300" s="31" t="s">
        <v>195</v>
      </c>
    </row>
    <row r="301" spans="1:4" ht="12.75" customHeight="1" x14ac:dyDescent="0.35">
      <c r="A301" s="23"/>
      <c r="B301" s="31"/>
      <c r="C301" s="23"/>
      <c r="D301" s="31"/>
    </row>
    <row r="302" spans="1:4" ht="12.75" customHeight="1" x14ac:dyDescent="0.35">
      <c r="A302" s="23">
        <v>3101</v>
      </c>
      <c r="B302" s="31" t="s">
        <v>54</v>
      </c>
      <c r="C302" s="23">
        <v>3101</v>
      </c>
      <c r="D302" s="31" t="s">
        <v>509</v>
      </c>
    </row>
    <row r="303" spans="1:4" ht="12.75" customHeight="1" x14ac:dyDescent="0.35">
      <c r="A303" s="23"/>
      <c r="B303" s="31"/>
      <c r="C303" s="23">
        <v>3109</v>
      </c>
      <c r="D303" s="31" t="s">
        <v>510</v>
      </c>
    </row>
    <row r="304" spans="1:4" ht="12.75" customHeight="1" x14ac:dyDescent="0.35">
      <c r="A304" s="23"/>
      <c r="B304" s="31"/>
      <c r="C304" s="23"/>
      <c r="D304" s="31"/>
    </row>
    <row r="305" spans="1:4" ht="12.75" customHeight="1" x14ac:dyDescent="0.35">
      <c r="A305" s="23">
        <v>3201</v>
      </c>
      <c r="B305" s="31" t="s">
        <v>196</v>
      </c>
      <c r="C305" s="23">
        <v>3211</v>
      </c>
      <c r="D305" s="31" t="s">
        <v>511</v>
      </c>
    </row>
    <row r="306" spans="1:4" ht="12.75" customHeight="1" x14ac:dyDescent="0.35">
      <c r="A306" s="23"/>
      <c r="B306" s="31"/>
      <c r="C306" s="23">
        <v>3212</v>
      </c>
      <c r="D306" s="31" t="s">
        <v>512</v>
      </c>
    </row>
    <row r="307" spans="1:4" ht="12.75" customHeight="1" x14ac:dyDescent="0.35">
      <c r="A307" s="23"/>
      <c r="B307" s="31"/>
      <c r="C307" s="23">
        <v>3221</v>
      </c>
      <c r="D307" s="31" t="s">
        <v>513</v>
      </c>
    </row>
    <row r="308" spans="1:4" ht="12.75" customHeight="1" x14ac:dyDescent="0.35">
      <c r="A308" s="23"/>
      <c r="B308" s="31"/>
      <c r="C308" s="23">
        <v>3222</v>
      </c>
      <c r="D308" s="31" t="s">
        <v>514</v>
      </c>
    </row>
    <row r="309" spans="1:4" ht="12.75" customHeight="1" x14ac:dyDescent="0.35">
      <c r="A309" s="23"/>
      <c r="B309" s="31"/>
      <c r="C309" s="23">
        <v>3223</v>
      </c>
      <c r="D309" s="31" t="s">
        <v>515</v>
      </c>
    </row>
    <row r="310" spans="1:4" ht="12.75" customHeight="1" x14ac:dyDescent="0.35">
      <c r="A310" s="23"/>
      <c r="B310" s="31"/>
      <c r="C310" s="23">
        <v>3224</v>
      </c>
      <c r="D310" s="31" t="s">
        <v>516</v>
      </c>
    </row>
    <row r="311" spans="1:4" ht="12.75" customHeight="1" x14ac:dyDescent="0.35">
      <c r="A311" s="23"/>
      <c r="B311" s="31"/>
      <c r="C311" s="23">
        <v>3231</v>
      </c>
      <c r="D311" s="31" t="s">
        <v>517</v>
      </c>
    </row>
    <row r="312" spans="1:4" ht="12.75" customHeight="1" x14ac:dyDescent="0.35">
      <c r="A312" s="23"/>
      <c r="B312" s="31"/>
      <c r="C312" s="23">
        <v>3232</v>
      </c>
      <c r="D312" s="31" t="s">
        <v>518</v>
      </c>
    </row>
    <row r="313" spans="1:4" ht="12.75" customHeight="1" x14ac:dyDescent="0.35">
      <c r="A313" s="23"/>
      <c r="B313" s="31"/>
      <c r="C313" s="23">
        <v>3233</v>
      </c>
      <c r="D313" s="31" t="s">
        <v>519</v>
      </c>
    </row>
    <row r="314" spans="1:4" ht="12.75" customHeight="1" x14ac:dyDescent="0.35">
      <c r="A314" s="23"/>
      <c r="B314" s="31"/>
      <c r="C314" s="23">
        <v>3234</v>
      </c>
      <c r="D314" s="31" t="s">
        <v>520</v>
      </c>
    </row>
    <row r="315" spans="1:4" ht="12.75" customHeight="1" x14ac:dyDescent="0.35">
      <c r="A315" s="23"/>
      <c r="B315" s="31"/>
      <c r="C315" s="23">
        <v>3239</v>
      </c>
      <c r="D315" s="31" t="s">
        <v>521</v>
      </c>
    </row>
    <row r="316" spans="1:4" ht="12.75" customHeight="1" x14ac:dyDescent="0.35">
      <c r="A316" s="23"/>
      <c r="B316" s="31"/>
      <c r="C316" s="23">
        <v>3241</v>
      </c>
      <c r="D316" s="31" t="s">
        <v>522</v>
      </c>
    </row>
    <row r="317" spans="1:4" ht="12.75" customHeight="1" x14ac:dyDescent="0.35">
      <c r="A317" s="23"/>
      <c r="B317" s="31"/>
      <c r="C317" s="23">
        <v>3242</v>
      </c>
      <c r="D317" s="31" t="s">
        <v>523</v>
      </c>
    </row>
    <row r="318" spans="1:4" ht="12.75" customHeight="1" x14ac:dyDescent="0.35">
      <c r="A318" s="23"/>
      <c r="B318" s="31"/>
      <c r="C318" s="23">
        <v>3243</v>
      </c>
      <c r="D318" s="31" t="s">
        <v>524</v>
      </c>
    </row>
    <row r="319" spans="1:4" ht="12.75" customHeight="1" x14ac:dyDescent="0.35">
      <c r="A319" s="23"/>
      <c r="B319" s="31"/>
      <c r="C319" s="23">
        <v>3244</v>
      </c>
      <c r="D319" s="31" t="s">
        <v>525</v>
      </c>
    </row>
    <row r="320" spans="1:4" ht="12.75" customHeight="1" x14ac:dyDescent="0.35">
      <c r="A320" s="23"/>
      <c r="B320" s="31"/>
      <c r="C320" s="23">
        <v>3245</v>
      </c>
      <c r="D320" s="31" t="s">
        <v>526</v>
      </c>
    </row>
    <row r="321" spans="1:4" ht="12.75" customHeight="1" x14ac:dyDescent="0.35">
      <c r="A321" s="23"/>
      <c r="B321" s="31"/>
      <c r="C321" s="23">
        <v>3291</v>
      </c>
      <c r="D321" s="31" t="s">
        <v>527</v>
      </c>
    </row>
    <row r="322" spans="1:4" ht="12.75" customHeight="1" x14ac:dyDescent="0.35">
      <c r="A322" s="23"/>
      <c r="B322" s="31"/>
      <c r="C322" s="23">
        <v>3292</v>
      </c>
      <c r="D322" s="31" t="s">
        <v>528</v>
      </c>
    </row>
    <row r="323" spans="1:4" ht="12.75" customHeight="1" x14ac:dyDescent="0.35">
      <c r="A323" s="23"/>
      <c r="B323" s="31"/>
      <c r="C323" s="23">
        <v>3299</v>
      </c>
      <c r="D323" s="31" t="s">
        <v>529</v>
      </c>
    </row>
    <row r="324" spans="1:4" ht="12.75" customHeight="1" x14ac:dyDescent="0.35">
      <c r="A324" s="23"/>
      <c r="B324" s="31"/>
      <c r="C324" s="23"/>
      <c r="D324" s="31"/>
    </row>
    <row r="325" spans="1:4" ht="12.75" customHeight="1" x14ac:dyDescent="0.35">
      <c r="A325" s="23">
        <v>3301</v>
      </c>
      <c r="B325" s="31" t="s">
        <v>197</v>
      </c>
      <c r="C325" s="23">
        <v>3311</v>
      </c>
      <c r="D325" s="31" t="s">
        <v>530</v>
      </c>
    </row>
    <row r="326" spans="1:4" ht="12.75" customHeight="1" x14ac:dyDescent="0.35">
      <c r="A326" s="23"/>
      <c r="B326" s="31"/>
      <c r="C326" s="23">
        <v>3312</v>
      </c>
      <c r="D326" s="31" t="s">
        <v>531</v>
      </c>
    </row>
    <row r="327" spans="1:4" ht="12.75" customHeight="1" x14ac:dyDescent="0.35">
      <c r="A327" s="23"/>
      <c r="B327" s="31"/>
      <c r="C327" s="23">
        <v>3319</v>
      </c>
      <c r="D327" s="31" t="s">
        <v>532</v>
      </c>
    </row>
    <row r="328" spans="1:4" ht="12.75" customHeight="1" x14ac:dyDescent="0.35">
      <c r="A328" s="23"/>
      <c r="B328" s="31"/>
      <c r="C328" s="23">
        <v>3321</v>
      </c>
      <c r="D328" s="31" t="s">
        <v>533</v>
      </c>
    </row>
    <row r="329" spans="1:4" ht="12.75" customHeight="1" x14ac:dyDescent="0.35">
      <c r="A329" s="23"/>
      <c r="B329" s="31"/>
      <c r="C329" s="23">
        <v>3322</v>
      </c>
      <c r="D329" s="31" t="s">
        <v>534</v>
      </c>
    </row>
    <row r="330" spans="1:4" ht="12.75" customHeight="1" x14ac:dyDescent="0.35">
      <c r="A330" s="23"/>
      <c r="B330" s="31"/>
      <c r="C330" s="23">
        <v>3323</v>
      </c>
      <c r="D330" s="31" t="s">
        <v>535</v>
      </c>
    </row>
    <row r="331" spans="1:4" ht="12.75" customHeight="1" x14ac:dyDescent="0.35">
      <c r="A331" s="23"/>
      <c r="B331" s="31"/>
      <c r="C331" s="23">
        <v>3331</v>
      </c>
      <c r="D331" s="31" t="s">
        <v>536</v>
      </c>
    </row>
    <row r="332" spans="1:4" ht="12.75" customHeight="1" x14ac:dyDescent="0.35">
      <c r="A332" s="23"/>
      <c r="B332" s="31"/>
      <c r="C332" s="23">
        <v>3332</v>
      </c>
      <c r="D332" s="31" t="s">
        <v>537</v>
      </c>
    </row>
    <row r="333" spans="1:4" ht="12.75" customHeight="1" x14ac:dyDescent="0.35">
      <c r="A333" s="23"/>
      <c r="B333" s="31"/>
      <c r="C333" s="23">
        <v>3339</v>
      </c>
      <c r="D333" s="31" t="s">
        <v>538</v>
      </c>
    </row>
    <row r="334" spans="1:4" ht="12.75" customHeight="1" x14ac:dyDescent="0.35">
      <c r="A334" s="23"/>
      <c r="B334" s="31"/>
      <c r="C334" s="23">
        <v>3411</v>
      </c>
      <c r="D334" s="31" t="s">
        <v>539</v>
      </c>
    </row>
    <row r="335" spans="1:4" ht="12.75" customHeight="1" x14ac:dyDescent="0.35">
      <c r="A335" s="23"/>
      <c r="B335" s="31"/>
      <c r="C335" s="23">
        <v>3419</v>
      </c>
      <c r="D335" s="31" t="s">
        <v>540</v>
      </c>
    </row>
    <row r="336" spans="1:4" ht="12.75" customHeight="1" x14ac:dyDescent="0.35">
      <c r="A336" s="23"/>
      <c r="B336" s="31"/>
      <c r="C336" s="23">
        <v>3491</v>
      </c>
      <c r="D336" s="31" t="s">
        <v>541</v>
      </c>
    </row>
    <row r="337" spans="1:4" ht="12.75" customHeight="1" x14ac:dyDescent="0.35">
      <c r="A337" s="23"/>
      <c r="B337" s="31"/>
      <c r="C337" s="23">
        <v>3492</v>
      </c>
      <c r="D337" s="31" t="s">
        <v>542</v>
      </c>
    </row>
    <row r="338" spans="1:4" ht="12.75" customHeight="1" x14ac:dyDescent="0.35">
      <c r="A338" s="23"/>
      <c r="B338" s="31"/>
      <c r="C338" s="23">
        <v>3493</v>
      </c>
      <c r="D338" s="31" t="s">
        <v>543</v>
      </c>
    </row>
    <row r="339" spans="1:4" ht="12.75" customHeight="1" x14ac:dyDescent="0.35">
      <c r="A339" s="23"/>
      <c r="B339" s="31"/>
      <c r="C339" s="23">
        <v>3494</v>
      </c>
      <c r="D339" s="31" t="s">
        <v>544</v>
      </c>
    </row>
    <row r="340" spans="1:4" ht="12.75" customHeight="1" x14ac:dyDescent="0.35">
      <c r="A340" s="23"/>
      <c r="B340" s="31"/>
      <c r="C340" s="23">
        <v>3499</v>
      </c>
      <c r="D340" s="31" t="s">
        <v>545</v>
      </c>
    </row>
    <row r="341" spans="1:4" ht="12.75" customHeight="1" x14ac:dyDescent="0.35">
      <c r="A341" s="23"/>
      <c r="B341" s="31"/>
      <c r="C341" s="23">
        <v>3501</v>
      </c>
      <c r="D341" s="31" t="s">
        <v>546</v>
      </c>
    </row>
    <row r="342" spans="1:4" ht="12.75" customHeight="1" x14ac:dyDescent="0.35">
      <c r="A342" s="23"/>
      <c r="B342" s="31"/>
      <c r="C342" s="23">
        <v>3502</v>
      </c>
      <c r="D342" s="31" t="s">
        <v>547</v>
      </c>
    </row>
    <row r="343" spans="1:4" ht="12.75" customHeight="1" x14ac:dyDescent="0.35">
      <c r="A343" s="23"/>
      <c r="B343" s="31"/>
      <c r="C343" s="23">
        <v>3503</v>
      </c>
      <c r="D343" s="31" t="s">
        <v>548</v>
      </c>
    </row>
    <row r="344" spans="1:4" ht="12.75" customHeight="1" x14ac:dyDescent="0.35">
      <c r="A344" s="23"/>
      <c r="B344" s="31"/>
      <c r="C344" s="23">
        <v>3504</v>
      </c>
      <c r="D344" s="31" t="s">
        <v>549</v>
      </c>
    </row>
    <row r="345" spans="1:4" ht="12.75" customHeight="1" x14ac:dyDescent="0.35">
      <c r="A345" s="23"/>
      <c r="B345" s="31"/>
      <c r="C345" s="23">
        <v>3505</v>
      </c>
      <c r="D345" s="31" t="s">
        <v>550</v>
      </c>
    </row>
    <row r="346" spans="1:4" ht="12.75" customHeight="1" x14ac:dyDescent="0.35">
      <c r="A346" s="23"/>
      <c r="B346" s="31"/>
      <c r="C346" s="23">
        <v>3601</v>
      </c>
      <c r="D346" s="31" t="s">
        <v>551</v>
      </c>
    </row>
    <row r="347" spans="1:4" ht="12.75" customHeight="1" x14ac:dyDescent="0.35">
      <c r="A347" s="23"/>
      <c r="B347" s="31"/>
      <c r="C347" s="23">
        <v>3602</v>
      </c>
      <c r="D347" s="31" t="s">
        <v>552</v>
      </c>
    </row>
    <row r="348" spans="1:4" ht="12.75" customHeight="1" x14ac:dyDescent="0.35">
      <c r="A348" s="23"/>
      <c r="B348" s="31"/>
      <c r="C348" s="23">
        <v>3603</v>
      </c>
      <c r="D348" s="31" t="s">
        <v>553</v>
      </c>
    </row>
    <row r="349" spans="1:4" ht="12.75" customHeight="1" x14ac:dyDescent="0.35">
      <c r="A349" s="23"/>
      <c r="B349" s="31"/>
      <c r="C349" s="23">
        <v>3604</v>
      </c>
      <c r="D349" s="31" t="s">
        <v>554</v>
      </c>
    </row>
    <row r="350" spans="1:4" ht="12.75" customHeight="1" x14ac:dyDescent="0.35">
      <c r="A350" s="23"/>
      <c r="B350" s="31"/>
      <c r="C350" s="23">
        <v>3605</v>
      </c>
      <c r="D350" s="31" t="s">
        <v>555</v>
      </c>
    </row>
    <row r="351" spans="1:4" ht="12.75" customHeight="1" x14ac:dyDescent="0.35">
      <c r="A351" s="23"/>
      <c r="B351" s="31"/>
      <c r="C351" s="23">
        <v>3606</v>
      </c>
      <c r="D351" s="31" t="s">
        <v>556</v>
      </c>
    </row>
    <row r="352" spans="1:4" ht="12.75" customHeight="1" x14ac:dyDescent="0.35">
      <c r="A352" s="23"/>
      <c r="B352" s="31"/>
      <c r="C352" s="23">
        <v>3609</v>
      </c>
      <c r="D352" s="31" t="s">
        <v>557</v>
      </c>
    </row>
    <row r="353" spans="1:4" ht="12.75" customHeight="1" x14ac:dyDescent="0.35">
      <c r="A353" s="23"/>
      <c r="B353" s="31"/>
      <c r="C353" s="23">
        <v>3711</v>
      </c>
      <c r="D353" s="31" t="s">
        <v>558</v>
      </c>
    </row>
    <row r="354" spans="1:4" ht="12.75" customHeight="1" x14ac:dyDescent="0.35">
      <c r="A354" s="23"/>
      <c r="B354" s="31"/>
      <c r="C354" s="23">
        <v>3712</v>
      </c>
      <c r="D354" s="31" t="s">
        <v>559</v>
      </c>
    </row>
    <row r="355" spans="1:4" ht="12.75" customHeight="1" x14ac:dyDescent="0.35">
      <c r="A355" s="23"/>
      <c r="B355" s="31"/>
      <c r="C355" s="23">
        <v>3720</v>
      </c>
      <c r="D355" s="31" t="s">
        <v>560</v>
      </c>
    </row>
    <row r="356" spans="1:4" ht="12.75" customHeight="1" x14ac:dyDescent="0.35">
      <c r="A356" s="23"/>
      <c r="B356" s="31"/>
      <c r="C356" s="23">
        <v>3731</v>
      </c>
      <c r="D356" s="31" t="s">
        <v>561</v>
      </c>
    </row>
    <row r="357" spans="1:4" ht="12.75" customHeight="1" x14ac:dyDescent="0.35">
      <c r="A357" s="23"/>
      <c r="B357" s="31"/>
      <c r="C357" s="23">
        <v>3732</v>
      </c>
      <c r="D357" s="31" t="s">
        <v>562</v>
      </c>
    </row>
    <row r="358" spans="1:4" ht="12.75" customHeight="1" x14ac:dyDescent="0.35">
      <c r="A358" s="23"/>
      <c r="B358" s="31"/>
      <c r="C358" s="23">
        <v>3733</v>
      </c>
      <c r="D358" s="31" t="s">
        <v>563</v>
      </c>
    </row>
    <row r="359" spans="1:4" ht="12.75" customHeight="1" x14ac:dyDescent="0.35">
      <c r="A359" s="23"/>
      <c r="B359" s="31"/>
      <c r="C359" s="23">
        <v>3734</v>
      </c>
      <c r="D359" s="31" t="s">
        <v>564</v>
      </c>
    </row>
    <row r="360" spans="1:4" ht="12.75" customHeight="1" x14ac:dyDescent="0.35">
      <c r="A360" s="23"/>
      <c r="B360" s="31"/>
      <c r="C360" s="23">
        <v>3735</v>
      </c>
      <c r="D360" s="31" t="s">
        <v>565</v>
      </c>
    </row>
    <row r="361" spans="1:4" ht="12.75" customHeight="1" x14ac:dyDescent="0.35">
      <c r="A361" s="23"/>
      <c r="B361" s="31"/>
      <c r="C361" s="23">
        <v>3736</v>
      </c>
      <c r="D361" s="31" t="s">
        <v>566</v>
      </c>
    </row>
    <row r="362" spans="1:4" ht="12.75" customHeight="1" x14ac:dyDescent="0.35">
      <c r="A362" s="23"/>
      <c r="B362" s="31"/>
      <c r="C362" s="23">
        <v>3739</v>
      </c>
      <c r="D362" s="31" t="s">
        <v>567</v>
      </c>
    </row>
    <row r="363" spans="1:4" ht="12.75" customHeight="1" x14ac:dyDescent="0.35">
      <c r="A363" s="23"/>
      <c r="B363" s="31"/>
      <c r="C363" s="23">
        <v>3800</v>
      </c>
      <c r="D363" s="31" t="s">
        <v>568</v>
      </c>
    </row>
    <row r="364" spans="1:4" ht="12.75" customHeight="1" x14ac:dyDescent="0.35">
      <c r="A364" s="23"/>
      <c r="B364" s="31"/>
      <c r="C364" s="23"/>
      <c r="D364" s="31"/>
    </row>
    <row r="365" spans="1:4" ht="12.75" customHeight="1" x14ac:dyDescent="0.35">
      <c r="A365" s="23">
        <v>3901</v>
      </c>
      <c r="B365" s="31" t="s">
        <v>199</v>
      </c>
      <c r="C365" s="23">
        <v>3911</v>
      </c>
      <c r="D365" s="31" t="s">
        <v>569</v>
      </c>
    </row>
    <row r="366" spans="1:4" ht="12.75" customHeight="1" x14ac:dyDescent="0.35">
      <c r="A366" s="23"/>
      <c r="B366" s="31"/>
      <c r="C366" s="23">
        <v>3912</v>
      </c>
      <c r="D366" s="31" t="s">
        <v>570</v>
      </c>
    </row>
    <row r="367" spans="1:4" ht="12.75" customHeight="1" x14ac:dyDescent="0.35">
      <c r="A367" s="23"/>
      <c r="B367" s="31"/>
      <c r="C367" s="23">
        <v>3913</v>
      </c>
      <c r="D367" s="31" t="s">
        <v>571</v>
      </c>
    </row>
    <row r="368" spans="1:4" ht="12.75" customHeight="1" x14ac:dyDescent="0.35">
      <c r="A368" s="23"/>
      <c r="B368" s="31"/>
      <c r="C368" s="23">
        <v>3921</v>
      </c>
      <c r="D368" s="31" t="s">
        <v>572</v>
      </c>
    </row>
    <row r="369" spans="1:4" ht="12.75" customHeight="1" x14ac:dyDescent="0.35">
      <c r="A369" s="23"/>
      <c r="B369" s="31"/>
      <c r="C369" s="23">
        <v>3922</v>
      </c>
      <c r="D369" s="31" t="s">
        <v>573</v>
      </c>
    </row>
    <row r="370" spans="1:4" ht="12.75" customHeight="1" x14ac:dyDescent="0.35">
      <c r="A370" s="23"/>
      <c r="B370" s="31"/>
      <c r="C370" s="23">
        <v>4000</v>
      </c>
      <c r="D370" s="31" t="s">
        <v>574</v>
      </c>
    </row>
    <row r="371" spans="1:4" ht="12.75" customHeight="1" x14ac:dyDescent="0.35">
      <c r="A371" s="23"/>
      <c r="B371" s="31"/>
      <c r="C371" s="23">
        <v>4110</v>
      </c>
      <c r="D371" s="31" t="s">
        <v>575</v>
      </c>
    </row>
    <row r="372" spans="1:4" ht="12.75" customHeight="1" x14ac:dyDescent="0.35">
      <c r="A372" s="23"/>
      <c r="B372" s="31"/>
      <c r="C372" s="23">
        <v>4121</v>
      </c>
      <c r="D372" s="31" t="s">
        <v>576</v>
      </c>
    </row>
    <row r="373" spans="1:4" ht="12.75" customHeight="1" x14ac:dyDescent="0.35">
      <c r="A373" s="23"/>
      <c r="B373" s="31"/>
      <c r="C373" s="23">
        <v>4122</v>
      </c>
      <c r="D373" s="31" t="s">
        <v>577</v>
      </c>
    </row>
    <row r="374" spans="1:4" ht="12.75" customHeight="1" x14ac:dyDescent="0.35">
      <c r="A374" s="23"/>
      <c r="B374" s="31"/>
      <c r="C374" s="23">
        <v>4123</v>
      </c>
      <c r="D374" s="31" t="s">
        <v>578</v>
      </c>
    </row>
    <row r="375" spans="1:4" ht="12.75" customHeight="1" x14ac:dyDescent="0.35">
      <c r="A375" s="23"/>
      <c r="B375" s="31"/>
      <c r="C375" s="23">
        <v>4129</v>
      </c>
      <c r="D375" s="31" t="s">
        <v>579</v>
      </c>
    </row>
    <row r="376" spans="1:4" ht="12.75" customHeight="1" x14ac:dyDescent="0.35">
      <c r="A376" s="23"/>
      <c r="B376" s="31"/>
      <c r="C376" s="23">
        <v>4211</v>
      </c>
      <c r="D376" s="31" t="s">
        <v>580</v>
      </c>
    </row>
    <row r="377" spans="1:4" ht="12.75" customHeight="1" x14ac:dyDescent="0.35">
      <c r="A377" s="23"/>
      <c r="B377" s="31"/>
      <c r="C377" s="23">
        <v>4212</v>
      </c>
      <c r="D377" s="31" t="s">
        <v>581</v>
      </c>
    </row>
    <row r="378" spans="1:4" ht="12.75" customHeight="1" x14ac:dyDescent="0.35">
      <c r="A378" s="23"/>
      <c r="B378" s="31"/>
      <c r="C378" s="23">
        <v>4213</v>
      </c>
      <c r="D378" s="31" t="s">
        <v>582</v>
      </c>
    </row>
    <row r="379" spans="1:4" ht="12.75" customHeight="1" x14ac:dyDescent="0.35">
      <c r="A379" s="23"/>
      <c r="B379" s="31"/>
      <c r="C379" s="23">
        <v>4214</v>
      </c>
      <c r="D379" s="31" t="s">
        <v>583</v>
      </c>
    </row>
    <row r="380" spans="1:4" ht="12.75" customHeight="1" x14ac:dyDescent="0.35">
      <c r="A380" s="23"/>
      <c r="B380" s="31"/>
      <c r="C380" s="23">
        <v>4221</v>
      </c>
      <c r="D380" s="31" t="s">
        <v>584</v>
      </c>
    </row>
    <row r="381" spans="1:4" ht="12.75" customHeight="1" x14ac:dyDescent="0.35">
      <c r="A381" s="23"/>
      <c r="B381" s="31"/>
      <c r="C381" s="23">
        <v>4222</v>
      </c>
      <c r="D381" s="31" t="s">
        <v>585</v>
      </c>
    </row>
    <row r="382" spans="1:4" ht="12.75" customHeight="1" x14ac:dyDescent="0.35">
      <c r="A382" s="23"/>
      <c r="B382" s="31"/>
      <c r="C382" s="23">
        <v>4229</v>
      </c>
      <c r="D382" s="31" t="s">
        <v>586</v>
      </c>
    </row>
    <row r="383" spans="1:4" ht="12.75" customHeight="1" x14ac:dyDescent="0.35">
      <c r="A383" s="23"/>
      <c r="B383" s="31"/>
      <c r="C383" s="23">
        <v>4231</v>
      </c>
      <c r="D383" s="31" t="s">
        <v>587</v>
      </c>
    </row>
    <row r="384" spans="1:4" ht="12.75" customHeight="1" x14ac:dyDescent="0.35">
      <c r="A384" s="23"/>
      <c r="B384" s="31"/>
      <c r="C384" s="23">
        <v>4232</v>
      </c>
      <c r="D384" s="31" t="s">
        <v>588</v>
      </c>
    </row>
    <row r="385" spans="1:4" ht="12.75" customHeight="1" x14ac:dyDescent="0.35">
      <c r="A385" s="23"/>
      <c r="B385" s="31"/>
      <c r="C385" s="23">
        <v>4241</v>
      </c>
      <c r="D385" s="31" t="s">
        <v>589</v>
      </c>
    </row>
    <row r="386" spans="1:4" ht="12.75" customHeight="1" x14ac:dyDescent="0.35">
      <c r="A386" s="23"/>
      <c r="B386" s="31"/>
      <c r="C386" s="23">
        <v>4242</v>
      </c>
      <c r="D386" s="31" t="s">
        <v>590</v>
      </c>
    </row>
    <row r="387" spans="1:4" ht="12.75" customHeight="1" x14ac:dyDescent="0.35">
      <c r="A387" s="23"/>
      <c r="B387" s="31"/>
      <c r="C387" s="23">
        <v>4243</v>
      </c>
      <c r="D387" s="31" t="s">
        <v>591</v>
      </c>
    </row>
    <row r="388" spans="1:4" ht="12.75" customHeight="1" x14ac:dyDescent="0.35">
      <c r="A388" s="23"/>
      <c r="B388" s="31"/>
      <c r="C388" s="23">
        <v>4244</v>
      </c>
      <c r="D388" s="31" t="s">
        <v>592</v>
      </c>
    </row>
    <row r="389" spans="1:4" ht="12.75" customHeight="1" x14ac:dyDescent="0.35">
      <c r="A389" s="23"/>
      <c r="B389" s="31"/>
      <c r="C389" s="23">
        <v>4245</v>
      </c>
      <c r="D389" s="31" t="s">
        <v>593</v>
      </c>
    </row>
    <row r="390" spans="1:4" ht="12.75" customHeight="1" x14ac:dyDescent="0.35">
      <c r="A390" s="23"/>
      <c r="B390" s="31"/>
      <c r="C390" s="23">
        <v>4251</v>
      </c>
      <c r="D390" s="31" t="s">
        <v>594</v>
      </c>
    </row>
    <row r="391" spans="1:4" ht="12.75" customHeight="1" x14ac:dyDescent="0.35">
      <c r="A391" s="23"/>
      <c r="B391" s="31"/>
      <c r="C391" s="23">
        <v>4252</v>
      </c>
      <c r="D391" s="31" t="s">
        <v>595</v>
      </c>
    </row>
    <row r="392" spans="1:4" ht="12.75" customHeight="1" x14ac:dyDescent="0.35">
      <c r="A392" s="23"/>
      <c r="B392" s="31"/>
      <c r="C392" s="23">
        <v>4253</v>
      </c>
      <c r="D392" s="31" t="s">
        <v>596</v>
      </c>
    </row>
    <row r="393" spans="1:4" ht="12.75" customHeight="1" x14ac:dyDescent="0.35">
      <c r="A393" s="23"/>
      <c r="B393" s="31"/>
      <c r="C393" s="23">
        <v>4259</v>
      </c>
      <c r="D393" s="31" t="s">
        <v>597</v>
      </c>
    </row>
    <row r="394" spans="1:4" ht="12.75" customHeight="1" x14ac:dyDescent="0.35">
      <c r="A394" s="23"/>
      <c r="B394" s="31"/>
      <c r="C394" s="23">
        <v>4260</v>
      </c>
      <c r="D394" s="31" t="s">
        <v>598</v>
      </c>
    </row>
    <row r="395" spans="1:4" ht="12.75" customHeight="1" x14ac:dyDescent="0.35">
      <c r="A395" s="23"/>
      <c r="B395" s="31"/>
      <c r="C395" s="23">
        <v>4271</v>
      </c>
      <c r="D395" s="31" t="s">
        <v>599</v>
      </c>
    </row>
    <row r="396" spans="1:4" ht="12.75" customHeight="1" x14ac:dyDescent="0.35">
      <c r="A396" s="23"/>
      <c r="B396" s="31"/>
      <c r="C396" s="23">
        <v>4272</v>
      </c>
      <c r="D396" s="31" t="s">
        <v>600</v>
      </c>
    </row>
    <row r="397" spans="1:4" ht="12.75" customHeight="1" x14ac:dyDescent="0.35">
      <c r="A397" s="23"/>
      <c r="B397" s="31"/>
      <c r="C397" s="23">
        <v>4273</v>
      </c>
      <c r="D397" s="31" t="s">
        <v>601</v>
      </c>
    </row>
    <row r="398" spans="1:4" ht="12.75" customHeight="1" x14ac:dyDescent="0.35">
      <c r="A398" s="23"/>
      <c r="B398" s="31"/>
      <c r="C398" s="23">
        <v>4274</v>
      </c>
      <c r="D398" s="31" t="s">
        <v>602</v>
      </c>
    </row>
    <row r="399" spans="1:4" ht="12.75" customHeight="1" x14ac:dyDescent="0.35">
      <c r="A399" s="23"/>
      <c r="B399" s="31"/>
      <c r="C399" s="23">
        <v>4279</v>
      </c>
      <c r="D399" s="31" t="s">
        <v>603</v>
      </c>
    </row>
    <row r="400" spans="1:4" ht="12.75" customHeight="1" x14ac:dyDescent="0.35">
      <c r="A400" s="23"/>
      <c r="B400" s="31"/>
      <c r="C400" s="23">
        <v>4310</v>
      </c>
      <c r="D400" s="31" t="s">
        <v>604</v>
      </c>
    </row>
    <row r="401" spans="1:4" ht="12.75" customHeight="1" x14ac:dyDescent="0.35">
      <c r="A401" s="23"/>
      <c r="B401" s="31"/>
      <c r="C401" s="23">
        <v>4320</v>
      </c>
      <c r="D401" s="31" t="s">
        <v>605</v>
      </c>
    </row>
    <row r="402" spans="1:4" ht="12.75" customHeight="1" x14ac:dyDescent="0.35">
      <c r="A402" s="23"/>
      <c r="B402" s="31"/>
      <c r="C402" s="23"/>
      <c r="D402" s="31"/>
    </row>
    <row r="403" spans="1:4" ht="12.75" customHeight="1" x14ac:dyDescent="0.35">
      <c r="A403" s="23">
        <v>4401</v>
      </c>
      <c r="B403" s="31" t="s">
        <v>201</v>
      </c>
      <c r="C403" s="23">
        <v>4400</v>
      </c>
      <c r="D403" s="31" t="s">
        <v>201</v>
      </c>
    </row>
    <row r="404" spans="1:4" ht="12.75" customHeight="1" x14ac:dyDescent="0.35">
      <c r="A404" s="23"/>
      <c r="B404" s="31"/>
      <c r="C404" s="23"/>
      <c r="D404" s="31"/>
    </row>
    <row r="405" spans="1:4" ht="12.75" customHeight="1" x14ac:dyDescent="0.35">
      <c r="A405" s="23">
        <v>4501</v>
      </c>
      <c r="B405" s="31" t="s">
        <v>204</v>
      </c>
      <c r="C405" s="23">
        <v>4511</v>
      </c>
      <c r="D405" s="31" t="s">
        <v>606</v>
      </c>
    </row>
    <row r="406" spans="1:4" ht="12.75" customHeight="1" x14ac:dyDescent="0.35">
      <c r="A406" s="23"/>
      <c r="B406" s="31"/>
      <c r="C406" s="23">
        <v>4512</v>
      </c>
      <c r="D406" s="31" t="s">
        <v>607</v>
      </c>
    </row>
    <row r="407" spans="1:4" ht="12.75" customHeight="1" x14ac:dyDescent="0.35">
      <c r="A407" s="23"/>
      <c r="B407" s="31"/>
      <c r="C407" s="23">
        <v>4513</v>
      </c>
      <c r="D407" s="31" t="s">
        <v>608</v>
      </c>
    </row>
    <row r="408" spans="1:4" ht="12.75" customHeight="1" x14ac:dyDescent="0.35">
      <c r="A408" s="23"/>
      <c r="B408" s="31"/>
      <c r="C408" s="23">
        <v>4520</v>
      </c>
      <c r="D408" s="31" t="s">
        <v>609</v>
      </c>
    </row>
    <row r="409" spans="1:4" ht="12.75" customHeight="1" x14ac:dyDescent="0.35">
      <c r="A409" s="23"/>
      <c r="B409" s="31"/>
      <c r="C409" s="23">
        <v>4530</v>
      </c>
      <c r="D409" s="31" t="s">
        <v>610</v>
      </c>
    </row>
    <row r="410" spans="1:4" ht="12.75" customHeight="1" x14ac:dyDescent="0.35">
      <c r="A410" s="23"/>
      <c r="B410" s="31"/>
      <c r="C410" s="23"/>
      <c r="D410" s="31"/>
    </row>
    <row r="411" spans="1:4" ht="12.75" customHeight="1" x14ac:dyDescent="0.35">
      <c r="A411" s="23">
        <v>4601</v>
      </c>
      <c r="B411" s="31" t="s">
        <v>205</v>
      </c>
      <c r="C411" s="23">
        <v>4610</v>
      </c>
      <c r="D411" s="31" t="s">
        <v>611</v>
      </c>
    </row>
    <row r="412" spans="1:4" ht="12.75" customHeight="1" x14ac:dyDescent="0.35">
      <c r="A412" s="23"/>
      <c r="B412" s="31"/>
      <c r="C412" s="23">
        <v>4621</v>
      </c>
      <c r="D412" s="31" t="s">
        <v>612</v>
      </c>
    </row>
    <row r="413" spans="1:4" ht="12.75" customHeight="1" x14ac:dyDescent="0.35">
      <c r="A413" s="23"/>
      <c r="B413" s="31"/>
      <c r="C413" s="23">
        <v>4622</v>
      </c>
      <c r="D413" s="31" t="s">
        <v>613</v>
      </c>
    </row>
    <row r="414" spans="1:4" ht="12.75" customHeight="1" x14ac:dyDescent="0.35">
      <c r="A414" s="23"/>
      <c r="B414" s="31"/>
      <c r="C414" s="23">
        <v>4623</v>
      </c>
      <c r="D414" s="31" t="s">
        <v>614</v>
      </c>
    </row>
    <row r="415" spans="1:4" ht="12.75" customHeight="1" x14ac:dyDescent="0.35">
      <c r="A415" s="23"/>
      <c r="B415" s="31"/>
      <c r="C415" s="23"/>
      <c r="D415" s="31"/>
    </row>
    <row r="416" spans="1:4" ht="12.75" customHeight="1" x14ac:dyDescent="0.35">
      <c r="A416" s="23">
        <v>4701</v>
      </c>
      <c r="B416" s="31" t="s">
        <v>208</v>
      </c>
      <c r="C416" s="23">
        <v>4710</v>
      </c>
      <c r="D416" s="31" t="s">
        <v>615</v>
      </c>
    </row>
    <row r="417" spans="1:4" ht="12.75" customHeight="1" x14ac:dyDescent="0.35">
      <c r="A417" s="23"/>
      <c r="B417" s="31"/>
      <c r="C417" s="23">
        <v>4720</v>
      </c>
      <c r="D417" s="31" t="s">
        <v>616</v>
      </c>
    </row>
    <row r="418" spans="1:4" ht="12.75" customHeight="1" x14ac:dyDescent="0.35">
      <c r="A418" s="23"/>
      <c r="B418" s="31"/>
      <c r="C418" s="23"/>
      <c r="D418" s="31"/>
    </row>
    <row r="419" spans="1:4" ht="12.75" customHeight="1" x14ac:dyDescent="0.35">
      <c r="A419" s="23">
        <v>4801</v>
      </c>
      <c r="B419" s="31" t="s">
        <v>209</v>
      </c>
      <c r="C419" s="23">
        <v>4810</v>
      </c>
      <c r="D419" s="31" t="s">
        <v>617</v>
      </c>
    </row>
    <row r="420" spans="1:4" ht="12.75" customHeight="1" x14ac:dyDescent="0.35">
      <c r="A420" s="23"/>
      <c r="B420" s="31"/>
      <c r="C420" s="23">
        <v>4820</v>
      </c>
      <c r="D420" s="31" t="s">
        <v>618</v>
      </c>
    </row>
    <row r="421" spans="1:4" ht="12.75" customHeight="1" x14ac:dyDescent="0.35">
      <c r="A421" s="23"/>
      <c r="B421" s="31"/>
      <c r="C421" s="23">
        <v>5010</v>
      </c>
      <c r="D421" s="31" t="s">
        <v>619</v>
      </c>
    </row>
    <row r="422" spans="1:4" ht="12.75" customHeight="1" x14ac:dyDescent="0.35">
      <c r="A422" s="23"/>
      <c r="B422" s="31"/>
      <c r="C422" s="23">
        <v>5021</v>
      </c>
      <c r="D422" s="31" t="s">
        <v>620</v>
      </c>
    </row>
    <row r="423" spans="1:4" ht="12.75" customHeight="1" x14ac:dyDescent="0.35">
      <c r="A423" s="23"/>
      <c r="B423" s="31"/>
      <c r="C423" s="23">
        <v>5029</v>
      </c>
      <c r="D423" s="31" t="s">
        <v>621</v>
      </c>
    </row>
    <row r="424" spans="1:4" ht="12.75" customHeight="1" x14ac:dyDescent="0.35">
      <c r="A424" s="23"/>
      <c r="B424" s="31"/>
      <c r="C424" s="23"/>
      <c r="D424" s="31"/>
    </row>
    <row r="425" spans="1:4" ht="12.75" customHeight="1" x14ac:dyDescent="0.35">
      <c r="A425" s="23">
        <v>4901</v>
      </c>
      <c r="B425" s="31" t="s">
        <v>210</v>
      </c>
      <c r="C425" s="23">
        <v>4900</v>
      </c>
      <c r="D425" s="31" t="s">
        <v>210</v>
      </c>
    </row>
    <row r="426" spans="1:4" ht="12.75" customHeight="1" x14ac:dyDescent="0.35">
      <c r="A426" s="23"/>
      <c r="B426" s="31"/>
      <c r="C426" s="23"/>
      <c r="D426" s="31"/>
    </row>
    <row r="427" spans="1:4" ht="12.75" customHeight="1" x14ac:dyDescent="0.35">
      <c r="A427" s="23">
        <v>5101</v>
      </c>
      <c r="B427" s="31" t="s">
        <v>211</v>
      </c>
      <c r="C427" s="23">
        <v>5101</v>
      </c>
      <c r="D427" s="31" t="s">
        <v>622</v>
      </c>
    </row>
    <row r="428" spans="1:4" ht="12.75" customHeight="1" x14ac:dyDescent="0.35">
      <c r="A428" s="23"/>
      <c r="B428" s="31"/>
      <c r="C428" s="23">
        <v>5102</v>
      </c>
      <c r="D428" s="31" t="s">
        <v>623</v>
      </c>
    </row>
    <row r="429" spans="1:4" ht="12.75" customHeight="1" x14ac:dyDescent="0.35">
      <c r="A429" s="23"/>
      <c r="B429" s="31"/>
      <c r="C429" s="23"/>
      <c r="D429" s="31"/>
    </row>
    <row r="430" spans="1:4" ht="12.75" customHeight="1" x14ac:dyDescent="0.35">
      <c r="A430" s="23">
        <v>5201</v>
      </c>
      <c r="B430" s="31" t="s">
        <v>212</v>
      </c>
      <c r="C430" s="23">
        <v>5211</v>
      </c>
      <c r="D430" s="31" t="s">
        <v>624</v>
      </c>
    </row>
    <row r="431" spans="1:4" ht="12.75" customHeight="1" x14ac:dyDescent="0.35">
      <c r="A431" s="23"/>
      <c r="B431" s="31"/>
      <c r="C431" s="23">
        <v>5212</v>
      </c>
      <c r="D431" s="31" t="s">
        <v>625</v>
      </c>
    </row>
    <row r="432" spans="1:4" ht="12.75" customHeight="1" x14ac:dyDescent="0.35">
      <c r="A432" s="23"/>
      <c r="B432" s="31"/>
      <c r="C432" s="23">
        <v>5219</v>
      </c>
      <c r="D432" s="31" t="s">
        <v>626</v>
      </c>
    </row>
    <row r="433" spans="1:4" ht="12.75" customHeight="1" x14ac:dyDescent="0.35">
      <c r="A433" s="23"/>
      <c r="B433" s="31"/>
      <c r="C433" s="23">
        <v>5220</v>
      </c>
      <c r="D433" s="31" t="s">
        <v>627</v>
      </c>
    </row>
    <row r="434" spans="1:4" ht="12.75" customHeight="1" x14ac:dyDescent="0.35">
      <c r="A434" s="23"/>
      <c r="B434" s="31"/>
      <c r="C434" s="23">
        <v>5291</v>
      </c>
      <c r="D434" s="31" t="s">
        <v>628</v>
      </c>
    </row>
    <row r="435" spans="1:4" ht="12.75" customHeight="1" x14ac:dyDescent="0.35">
      <c r="A435" s="23"/>
      <c r="B435" s="31"/>
      <c r="C435" s="23">
        <v>5292</v>
      </c>
      <c r="D435" s="31" t="s">
        <v>629</v>
      </c>
    </row>
    <row r="436" spans="1:4" ht="12.75" customHeight="1" x14ac:dyDescent="0.35">
      <c r="A436" s="23"/>
      <c r="B436" s="31"/>
      <c r="C436" s="23">
        <v>5299</v>
      </c>
      <c r="D436" s="31" t="s">
        <v>630</v>
      </c>
    </row>
    <row r="437" spans="1:4" ht="12.75" customHeight="1" x14ac:dyDescent="0.35">
      <c r="A437" s="23"/>
      <c r="B437" s="31"/>
      <c r="C437" s="23">
        <v>5301</v>
      </c>
      <c r="D437" s="31" t="s">
        <v>631</v>
      </c>
    </row>
    <row r="438" spans="1:4" ht="12.75" customHeight="1" x14ac:dyDescent="0.35">
      <c r="A438" s="23"/>
      <c r="B438" s="31"/>
      <c r="C438" s="23">
        <v>5309</v>
      </c>
      <c r="D438" s="31" t="s">
        <v>632</v>
      </c>
    </row>
    <row r="439" spans="1:4" ht="12.75" customHeight="1" x14ac:dyDescent="0.35">
      <c r="A439" s="23"/>
      <c r="B439" s="31"/>
      <c r="C439" s="23"/>
      <c r="D439" s="31"/>
    </row>
    <row r="440" spans="1:4" ht="12.75" customHeight="1" x14ac:dyDescent="0.35">
      <c r="A440" s="23">
        <v>5401</v>
      </c>
      <c r="B440" s="31" t="s">
        <v>213</v>
      </c>
      <c r="C440" s="23">
        <v>5411</v>
      </c>
      <c r="D440" s="31" t="s">
        <v>633</v>
      </c>
    </row>
    <row r="441" spans="1:4" ht="12.75" customHeight="1" x14ac:dyDescent="0.35">
      <c r="A441" s="23"/>
      <c r="B441" s="31"/>
      <c r="C441" s="23">
        <v>5412</v>
      </c>
      <c r="D441" s="31" t="s">
        <v>634</v>
      </c>
    </row>
    <row r="442" spans="1:4" ht="12.75" customHeight="1" x14ac:dyDescent="0.35">
      <c r="A442" s="23"/>
      <c r="B442" s="31"/>
      <c r="C442" s="23">
        <v>5413</v>
      </c>
      <c r="D442" s="31" t="s">
        <v>635</v>
      </c>
    </row>
    <row r="443" spans="1:4" ht="12.75" customHeight="1" x14ac:dyDescent="0.35">
      <c r="A443" s="23"/>
      <c r="B443" s="31"/>
      <c r="C443" s="23">
        <v>5414</v>
      </c>
      <c r="D443" s="31" t="s">
        <v>636</v>
      </c>
    </row>
    <row r="444" spans="1:4" ht="12.75" customHeight="1" x14ac:dyDescent="0.35">
      <c r="A444" s="23"/>
      <c r="B444" s="31"/>
      <c r="C444" s="23">
        <v>5419</v>
      </c>
      <c r="D444" s="31" t="s">
        <v>637</v>
      </c>
    </row>
    <row r="445" spans="1:4" ht="12.75" customHeight="1" x14ac:dyDescent="0.35">
      <c r="A445" s="23"/>
      <c r="B445" s="31"/>
      <c r="C445" s="23">
        <v>5420</v>
      </c>
      <c r="D445" s="31" t="s">
        <v>638</v>
      </c>
    </row>
    <row r="446" spans="1:4" ht="12.75" customHeight="1" x14ac:dyDescent="0.35">
      <c r="A446" s="23"/>
      <c r="B446" s="31"/>
      <c r="C446" s="23"/>
      <c r="D446" s="31"/>
    </row>
    <row r="447" spans="1:4" ht="12.75" customHeight="1" x14ac:dyDescent="0.35">
      <c r="A447" s="23">
        <v>5501</v>
      </c>
      <c r="B447" s="31" t="s">
        <v>216</v>
      </c>
      <c r="C447" s="23">
        <v>5511</v>
      </c>
      <c r="D447" s="31" t="s">
        <v>639</v>
      </c>
    </row>
    <row r="448" spans="1:4" ht="12.75" customHeight="1" x14ac:dyDescent="0.35">
      <c r="A448" s="23"/>
      <c r="B448" s="31"/>
      <c r="C448" s="23">
        <v>5512</v>
      </c>
      <c r="D448" s="31" t="s">
        <v>640</v>
      </c>
    </row>
    <row r="449" spans="1:4" ht="12.75" customHeight="1" x14ac:dyDescent="0.35">
      <c r="A449" s="23"/>
      <c r="B449" s="31"/>
      <c r="C449" s="23">
        <v>5513</v>
      </c>
      <c r="D449" s="31" t="s">
        <v>641</v>
      </c>
    </row>
    <row r="450" spans="1:4" ht="12.75" customHeight="1" x14ac:dyDescent="0.35">
      <c r="A450" s="23"/>
      <c r="B450" s="31"/>
      <c r="C450" s="23">
        <v>5514</v>
      </c>
      <c r="D450" s="31" t="s">
        <v>642</v>
      </c>
    </row>
    <row r="451" spans="1:4" ht="12.75" customHeight="1" x14ac:dyDescent="0.35">
      <c r="A451" s="23"/>
      <c r="B451" s="31"/>
      <c r="C451" s="23">
        <v>5521</v>
      </c>
      <c r="D451" s="31" t="s">
        <v>643</v>
      </c>
    </row>
    <row r="452" spans="1:4" ht="12.75" customHeight="1" x14ac:dyDescent="0.35">
      <c r="A452" s="23"/>
      <c r="B452" s="31"/>
      <c r="C452" s="23">
        <v>5522</v>
      </c>
      <c r="D452" s="31" t="s">
        <v>644</v>
      </c>
    </row>
    <row r="453" spans="1:4" ht="12.75" customHeight="1" x14ac:dyDescent="0.35">
      <c r="A453" s="23"/>
      <c r="B453" s="31"/>
      <c r="C453" s="23"/>
      <c r="D453" s="31"/>
    </row>
    <row r="454" spans="1:4" ht="12.75" customHeight="1" x14ac:dyDescent="0.35">
      <c r="A454" s="23">
        <v>5601</v>
      </c>
      <c r="B454" s="31" t="s">
        <v>217</v>
      </c>
      <c r="C454" s="23">
        <v>5610</v>
      </c>
      <c r="D454" s="31" t="s">
        <v>645</v>
      </c>
    </row>
    <row r="455" spans="1:4" ht="12.75" customHeight="1" x14ac:dyDescent="0.35">
      <c r="A455" s="23"/>
      <c r="B455" s="31"/>
      <c r="C455" s="23">
        <v>5621</v>
      </c>
      <c r="D455" s="31" t="s">
        <v>646</v>
      </c>
    </row>
    <row r="456" spans="1:4" ht="12.75" customHeight="1" x14ac:dyDescent="0.35">
      <c r="A456" s="23"/>
      <c r="B456" s="31"/>
      <c r="C456" s="23">
        <v>5622</v>
      </c>
      <c r="D456" s="31" t="s">
        <v>647</v>
      </c>
    </row>
    <row r="457" spans="1:4" ht="12.75" customHeight="1" x14ac:dyDescent="0.35">
      <c r="A457" s="23"/>
      <c r="B457" s="31"/>
      <c r="C457" s="23"/>
      <c r="D457" s="31"/>
    </row>
    <row r="458" spans="1:4" ht="12.75" customHeight="1" x14ac:dyDescent="0.35">
      <c r="A458" s="23">
        <v>5701</v>
      </c>
      <c r="B458" s="31" t="s">
        <v>218</v>
      </c>
      <c r="C458" s="23">
        <v>5700</v>
      </c>
      <c r="D458" s="31" t="s">
        <v>648</v>
      </c>
    </row>
    <row r="459" spans="1:4" ht="12.75" customHeight="1" x14ac:dyDescent="0.35">
      <c r="A459" s="23"/>
      <c r="B459" s="31"/>
      <c r="C459" s="23">
        <v>5910</v>
      </c>
      <c r="D459" s="31" t="s">
        <v>649</v>
      </c>
    </row>
    <row r="460" spans="1:4" ht="12.75" customHeight="1" x14ac:dyDescent="0.35">
      <c r="A460" s="23"/>
      <c r="B460" s="31"/>
      <c r="C460" s="23">
        <v>5921</v>
      </c>
      <c r="D460" s="31" t="s">
        <v>650</v>
      </c>
    </row>
    <row r="461" spans="1:4" ht="12.75" customHeight="1" x14ac:dyDescent="0.35">
      <c r="A461" s="23"/>
      <c r="B461" s="31"/>
      <c r="C461" s="23">
        <v>5922</v>
      </c>
      <c r="D461" s="31" t="s">
        <v>651</v>
      </c>
    </row>
    <row r="462" spans="1:4" ht="12.75" customHeight="1" x14ac:dyDescent="0.35">
      <c r="A462" s="23"/>
      <c r="B462" s="31"/>
      <c r="C462" s="23"/>
      <c r="D462" s="31"/>
    </row>
    <row r="463" spans="1:4" ht="12.75" customHeight="1" x14ac:dyDescent="0.35">
      <c r="A463" s="23">
        <v>5801</v>
      </c>
      <c r="B463" s="31" t="s">
        <v>219</v>
      </c>
      <c r="C463" s="23">
        <v>5801</v>
      </c>
      <c r="D463" s="31" t="s">
        <v>652</v>
      </c>
    </row>
    <row r="464" spans="1:4" ht="12.75" customHeight="1" x14ac:dyDescent="0.35">
      <c r="A464" s="23"/>
      <c r="B464" s="31"/>
      <c r="C464" s="23">
        <v>5802</v>
      </c>
      <c r="D464" s="31" t="s">
        <v>653</v>
      </c>
    </row>
    <row r="465" spans="1:4" ht="12.75" customHeight="1" x14ac:dyDescent="0.35">
      <c r="A465" s="23"/>
      <c r="B465" s="31"/>
      <c r="C465" s="23">
        <v>5809</v>
      </c>
      <c r="D465" s="31" t="s">
        <v>654</v>
      </c>
    </row>
    <row r="466" spans="1:4" ht="12.75" customHeight="1" x14ac:dyDescent="0.35">
      <c r="A466" s="23"/>
      <c r="B466" s="31"/>
      <c r="C466" s="23"/>
      <c r="D466" s="31"/>
    </row>
    <row r="467" spans="1:4" ht="12.75" customHeight="1" x14ac:dyDescent="0.35">
      <c r="A467" s="23">
        <v>6001</v>
      </c>
      <c r="B467" s="31" t="s">
        <v>220</v>
      </c>
      <c r="C467" s="23">
        <v>6010</v>
      </c>
      <c r="D467" s="31" t="s">
        <v>655</v>
      </c>
    </row>
    <row r="468" spans="1:4" ht="12.75" customHeight="1" x14ac:dyDescent="0.35">
      <c r="A468" s="23"/>
      <c r="B468" s="31"/>
      <c r="C468" s="23">
        <v>6020</v>
      </c>
      <c r="D468" s="31" t="s">
        <v>656</v>
      </c>
    </row>
    <row r="469" spans="1:4" ht="12.75" customHeight="1" x14ac:dyDescent="0.35">
      <c r="A469" s="23"/>
      <c r="B469" s="31"/>
      <c r="C469" s="23"/>
      <c r="D469" s="31"/>
    </row>
    <row r="470" spans="1:4" ht="12.75" customHeight="1" x14ac:dyDescent="0.35">
      <c r="A470" s="23">
        <v>6201</v>
      </c>
      <c r="B470" s="31" t="s">
        <v>221</v>
      </c>
      <c r="C470" s="23">
        <v>6210</v>
      </c>
      <c r="D470" s="31" t="s">
        <v>657</v>
      </c>
    </row>
    <row r="471" spans="1:4" ht="12.75" customHeight="1" x14ac:dyDescent="0.35">
      <c r="A471" s="23"/>
      <c r="B471" s="31"/>
      <c r="C471" s="23">
        <v>6221</v>
      </c>
      <c r="D471" s="31" t="s">
        <v>658</v>
      </c>
    </row>
    <row r="472" spans="1:4" ht="12.75" customHeight="1" x14ac:dyDescent="0.35">
      <c r="A472" s="23"/>
      <c r="B472" s="31"/>
      <c r="C472" s="23">
        <v>6222</v>
      </c>
      <c r="D472" s="31" t="s">
        <v>659</v>
      </c>
    </row>
    <row r="473" spans="1:4" ht="12.75" customHeight="1" x14ac:dyDescent="0.35">
      <c r="A473" s="23"/>
      <c r="B473" s="31"/>
      <c r="C473" s="23">
        <v>6223</v>
      </c>
      <c r="D473" s="31" t="s">
        <v>660</v>
      </c>
    </row>
    <row r="474" spans="1:4" ht="12.75" customHeight="1" x14ac:dyDescent="0.35">
      <c r="A474" s="23"/>
      <c r="B474" s="31"/>
      <c r="C474" s="23">
        <v>6229</v>
      </c>
      <c r="D474" s="31" t="s">
        <v>661</v>
      </c>
    </row>
    <row r="475" spans="1:4" ht="12.75" customHeight="1" x14ac:dyDescent="0.35">
      <c r="A475" s="23"/>
      <c r="B475" s="31"/>
      <c r="C475" s="23">
        <v>6230</v>
      </c>
      <c r="D475" s="31" t="s">
        <v>662</v>
      </c>
    </row>
    <row r="476" spans="1:4" ht="12.75" customHeight="1" x14ac:dyDescent="0.35">
      <c r="A476" s="23"/>
      <c r="B476" s="31"/>
      <c r="C476" s="23">
        <v>6240</v>
      </c>
      <c r="D476" s="31" t="s">
        <v>663</v>
      </c>
    </row>
    <row r="477" spans="1:4" ht="12.75" customHeight="1" x14ac:dyDescent="0.35">
      <c r="A477" s="23"/>
      <c r="B477" s="31"/>
      <c r="C477" s="23"/>
      <c r="D477" s="31"/>
    </row>
    <row r="478" spans="1:4" ht="12.75" customHeight="1" x14ac:dyDescent="0.35">
      <c r="A478" s="23">
        <v>6301</v>
      </c>
      <c r="B478" s="31" t="s">
        <v>224</v>
      </c>
      <c r="C478" s="23">
        <v>6310</v>
      </c>
      <c r="D478" s="31" t="s">
        <v>664</v>
      </c>
    </row>
    <row r="479" spans="1:4" ht="12.75" customHeight="1" x14ac:dyDescent="0.35">
      <c r="A479" s="23"/>
      <c r="B479" s="31"/>
      <c r="C479" s="23">
        <v>6321</v>
      </c>
      <c r="D479" s="31" t="s">
        <v>665</v>
      </c>
    </row>
    <row r="480" spans="1:4" ht="12.75" customHeight="1" x14ac:dyDescent="0.35">
      <c r="A480" s="23"/>
      <c r="B480" s="31"/>
      <c r="C480" s="23">
        <v>6322</v>
      </c>
      <c r="D480" s="31" t="s">
        <v>666</v>
      </c>
    </row>
    <row r="481" spans="1:4" ht="12.75" customHeight="1" x14ac:dyDescent="0.35">
      <c r="A481" s="23"/>
      <c r="B481" s="31"/>
      <c r="C481" s="23">
        <v>6330</v>
      </c>
      <c r="D481" s="31" t="s">
        <v>667</v>
      </c>
    </row>
    <row r="482" spans="1:4" ht="12.75" customHeight="1" x14ac:dyDescent="0.35">
      <c r="A482" s="23"/>
      <c r="B482" s="31"/>
      <c r="C482" s="23"/>
      <c r="D482" s="31"/>
    </row>
    <row r="483" spans="1:4" ht="12.75" customHeight="1" x14ac:dyDescent="0.35">
      <c r="A483" s="23">
        <v>6401</v>
      </c>
      <c r="B483" s="31" t="s">
        <v>225</v>
      </c>
      <c r="C483" s="23">
        <v>6411</v>
      </c>
      <c r="D483" s="31" t="s">
        <v>668</v>
      </c>
    </row>
    <row r="484" spans="1:4" ht="12.75" customHeight="1" x14ac:dyDescent="0.35">
      <c r="A484" s="23"/>
      <c r="B484" s="31"/>
      <c r="C484" s="23">
        <v>6419</v>
      </c>
      <c r="D484" s="31" t="s">
        <v>669</v>
      </c>
    </row>
    <row r="485" spans="1:4" ht="12.75" customHeight="1" x14ac:dyDescent="0.35">
      <c r="A485" s="23"/>
      <c r="B485" s="31"/>
      <c r="C485" s="23">
        <v>6420</v>
      </c>
      <c r="D485" s="31" t="s">
        <v>670</v>
      </c>
    </row>
    <row r="486" spans="1:4" ht="12.75" customHeight="1" x14ac:dyDescent="0.35">
      <c r="A486" s="23"/>
      <c r="B486" s="31"/>
      <c r="C486" s="23"/>
      <c r="D486" s="31"/>
    </row>
    <row r="487" spans="1:4" ht="12.75" customHeight="1" x14ac:dyDescent="0.35">
      <c r="A487" s="23">
        <v>6601</v>
      </c>
      <c r="B487" s="31" t="s">
        <v>226</v>
      </c>
      <c r="C487" s="23">
        <v>6611</v>
      </c>
      <c r="D487" s="31" t="s">
        <v>671</v>
      </c>
    </row>
    <row r="488" spans="1:4" ht="12.75" customHeight="1" x14ac:dyDescent="0.35">
      <c r="A488" s="23"/>
      <c r="B488" s="31"/>
      <c r="C488" s="23">
        <v>6619</v>
      </c>
      <c r="D488" s="31" t="s">
        <v>672</v>
      </c>
    </row>
    <row r="489" spans="1:4" ht="12.75" customHeight="1" x14ac:dyDescent="0.35">
      <c r="A489" s="23"/>
      <c r="B489" s="31"/>
      <c r="C489" s="23">
        <v>6620</v>
      </c>
      <c r="D489" s="31" t="s">
        <v>673</v>
      </c>
    </row>
    <row r="490" spans="1:4" ht="12.75" customHeight="1" x14ac:dyDescent="0.35">
      <c r="A490" s="23"/>
      <c r="B490" s="31"/>
      <c r="C490" s="23">
        <v>6631</v>
      </c>
      <c r="D490" s="31" t="s">
        <v>674</v>
      </c>
    </row>
    <row r="491" spans="1:4" ht="12.75" customHeight="1" x14ac:dyDescent="0.35">
      <c r="A491" s="23"/>
      <c r="B491" s="31"/>
      <c r="C491" s="23">
        <v>6632</v>
      </c>
      <c r="D491" s="31" t="s">
        <v>675</v>
      </c>
    </row>
    <row r="492" spans="1:4" ht="12.75" customHeight="1" x14ac:dyDescent="0.35">
      <c r="A492" s="23"/>
      <c r="B492" s="31"/>
      <c r="C492" s="23">
        <v>6639</v>
      </c>
      <c r="D492" s="31" t="s">
        <v>676</v>
      </c>
    </row>
    <row r="493" spans="1:4" ht="12.75" customHeight="1" x14ac:dyDescent="0.35">
      <c r="A493" s="23"/>
      <c r="B493" s="31"/>
      <c r="C493" s="23">
        <v>6640</v>
      </c>
      <c r="D493" s="31" t="s">
        <v>677</v>
      </c>
    </row>
    <row r="494" spans="1:4" ht="12.75" customHeight="1" x14ac:dyDescent="0.35">
      <c r="A494" s="23"/>
      <c r="B494" s="31"/>
      <c r="C494" s="23"/>
      <c r="D494" s="31"/>
    </row>
    <row r="495" spans="1:4" ht="12.75" customHeight="1" x14ac:dyDescent="0.35">
      <c r="A495" s="23">
        <v>6701</v>
      </c>
      <c r="B495" s="31" t="s">
        <v>261</v>
      </c>
      <c r="C495" s="23">
        <v>6711</v>
      </c>
      <c r="D495" s="31" t="s">
        <v>678</v>
      </c>
    </row>
    <row r="496" spans="1:4" ht="12.75" customHeight="1" x14ac:dyDescent="0.35">
      <c r="A496" s="23"/>
      <c r="B496" s="31"/>
      <c r="C496" s="23"/>
      <c r="D496" s="31"/>
    </row>
    <row r="497" spans="1:4" ht="12.75" customHeight="1" x14ac:dyDescent="0.35">
      <c r="A497" s="23">
        <v>6702</v>
      </c>
      <c r="B497" s="31" t="s">
        <v>229</v>
      </c>
      <c r="C497" s="23">
        <v>6712</v>
      </c>
      <c r="D497" s="31" t="s">
        <v>679</v>
      </c>
    </row>
    <row r="498" spans="1:4" ht="12.75" customHeight="1" x14ac:dyDescent="0.35">
      <c r="A498" s="23"/>
      <c r="B498" s="31"/>
      <c r="C498" s="23">
        <v>6720</v>
      </c>
      <c r="D498" s="31" t="s">
        <v>680</v>
      </c>
    </row>
    <row r="499" spans="1:4" ht="12.75" customHeight="1" x14ac:dyDescent="0.35">
      <c r="A499" s="23"/>
      <c r="B499" s="31"/>
      <c r="C499" s="23"/>
      <c r="D499" s="31"/>
    </row>
    <row r="500" spans="1:4" ht="12.75" customHeight="1" x14ac:dyDescent="0.35">
      <c r="A500" s="23">
        <v>6901</v>
      </c>
      <c r="B500" s="31" t="s">
        <v>681</v>
      </c>
      <c r="C500" s="23">
        <v>6910</v>
      </c>
      <c r="D500" s="31" t="s">
        <v>682</v>
      </c>
    </row>
    <row r="501" spans="1:4" ht="12.75" customHeight="1" x14ac:dyDescent="0.35">
      <c r="A501" s="23"/>
      <c r="B501" s="31"/>
      <c r="C501" s="23">
        <v>6921</v>
      </c>
      <c r="D501" s="31" t="s">
        <v>683</v>
      </c>
    </row>
    <row r="502" spans="1:4" ht="12.75" customHeight="1" x14ac:dyDescent="0.35">
      <c r="A502" s="23"/>
      <c r="B502" s="31"/>
      <c r="C502" s="23">
        <v>6922</v>
      </c>
      <c r="D502" s="31" t="s">
        <v>684</v>
      </c>
    </row>
    <row r="503" spans="1:4" ht="12.75" customHeight="1" x14ac:dyDescent="0.35">
      <c r="A503" s="23"/>
      <c r="B503" s="31"/>
      <c r="C503" s="23">
        <v>6923</v>
      </c>
      <c r="D503" s="31" t="s">
        <v>685</v>
      </c>
    </row>
    <row r="504" spans="1:4" ht="12.75" customHeight="1" x14ac:dyDescent="0.35">
      <c r="A504" s="23"/>
      <c r="B504" s="31"/>
      <c r="C504" s="23">
        <v>6924</v>
      </c>
      <c r="D504" s="31" t="s">
        <v>686</v>
      </c>
    </row>
    <row r="505" spans="1:4" ht="12.75" customHeight="1" x14ac:dyDescent="0.35">
      <c r="A505" s="23"/>
      <c r="B505" s="31"/>
      <c r="C505" s="23">
        <v>6925</v>
      </c>
      <c r="D505" s="31" t="s">
        <v>687</v>
      </c>
    </row>
    <row r="506" spans="1:4" ht="12.75" customHeight="1" x14ac:dyDescent="0.35">
      <c r="A506" s="23"/>
      <c r="B506" s="31"/>
      <c r="C506" s="23">
        <v>6931</v>
      </c>
      <c r="D506" s="31" t="s">
        <v>688</v>
      </c>
    </row>
    <row r="507" spans="1:4" ht="12.75" customHeight="1" x14ac:dyDescent="0.35">
      <c r="A507" s="23"/>
      <c r="B507" s="31"/>
      <c r="C507" s="23">
        <v>6932</v>
      </c>
      <c r="D507" s="31" t="s">
        <v>689</v>
      </c>
    </row>
    <row r="508" spans="1:4" ht="12.75" customHeight="1" x14ac:dyDescent="0.35">
      <c r="A508" s="23"/>
      <c r="B508" s="31"/>
      <c r="C508" s="23">
        <v>6940</v>
      </c>
      <c r="D508" s="31" t="s">
        <v>690</v>
      </c>
    </row>
    <row r="509" spans="1:4" ht="12.75" customHeight="1" x14ac:dyDescent="0.35">
      <c r="A509" s="23"/>
      <c r="B509" s="31"/>
      <c r="C509" s="23">
        <v>6950</v>
      </c>
      <c r="D509" s="31" t="s">
        <v>691</v>
      </c>
    </row>
    <row r="510" spans="1:4" ht="12.75" customHeight="1" x14ac:dyDescent="0.35">
      <c r="A510" s="23"/>
      <c r="B510" s="31"/>
      <c r="C510" s="23">
        <v>6961</v>
      </c>
      <c r="D510" s="31" t="s">
        <v>692</v>
      </c>
    </row>
    <row r="511" spans="1:4" ht="12.75" customHeight="1" x14ac:dyDescent="0.35">
      <c r="A511" s="23"/>
      <c r="B511" s="31"/>
      <c r="C511" s="23">
        <v>6962</v>
      </c>
      <c r="D511" s="31" t="s">
        <v>693</v>
      </c>
    </row>
    <row r="512" spans="1:4" ht="12.75" customHeight="1" x14ac:dyDescent="0.35">
      <c r="A512" s="23"/>
      <c r="B512" s="31"/>
      <c r="C512" s="23">
        <v>6970</v>
      </c>
      <c r="D512" s="31" t="s">
        <v>694</v>
      </c>
    </row>
    <row r="513" spans="1:4" ht="12.75" customHeight="1" x14ac:dyDescent="0.35">
      <c r="A513" s="23"/>
      <c r="B513" s="31"/>
      <c r="C513" s="23">
        <v>6991</v>
      </c>
      <c r="D513" s="31" t="s">
        <v>695</v>
      </c>
    </row>
    <row r="514" spans="1:4" ht="12.75" customHeight="1" x14ac:dyDescent="0.35">
      <c r="A514" s="23"/>
      <c r="B514" s="31"/>
      <c r="C514" s="23">
        <v>6999</v>
      </c>
      <c r="D514" s="31" t="s">
        <v>696</v>
      </c>
    </row>
    <row r="515" spans="1:4" ht="12.75" customHeight="1" x14ac:dyDescent="0.35">
      <c r="A515" s="23"/>
      <c r="B515" s="31"/>
      <c r="C515" s="23"/>
      <c r="D515" s="31"/>
    </row>
    <row r="516" spans="1:4" ht="12.75" customHeight="1" x14ac:dyDescent="0.35">
      <c r="A516" s="23">
        <v>7001</v>
      </c>
      <c r="B516" s="31" t="s">
        <v>232</v>
      </c>
      <c r="C516" s="23">
        <v>7000</v>
      </c>
      <c r="D516" s="31" t="s">
        <v>697</v>
      </c>
    </row>
    <row r="517" spans="1:4" ht="12.75" customHeight="1" x14ac:dyDescent="0.35">
      <c r="A517" s="23"/>
      <c r="B517" s="31"/>
      <c r="C517" s="23"/>
      <c r="D517" s="31"/>
    </row>
    <row r="518" spans="1:4" ht="12.75" customHeight="1" x14ac:dyDescent="0.35">
      <c r="B518" s="31" t="s">
        <v>233</v>
      </c>
      <c r="C518" s="23">
        <v>7211</v>
      </c>
      <c r="D518" s="31" t="s">
        <v>698</v>
      </c>
    </row>
    <row r="519" spans="1:4" ht="12.75" customHeight="1" x14ac:dyDescent="0.35">
      <c r="A519" s="23"/>
      <c r="B519" s="31"/>
      <c r="C519" s="23">
        <v>7212</v>
      </c>
      <c r="D519" s="31" t="s">
        <v>699</v>
      </c>
    </row>
    <row r="520" spans="1:4" ht="12.75" customHeight="1" x14ac:dyDescent="0.35">
      <c r="A520" s="23"/>
      <c r="B520" s="31"/>
      <c r="C520" s="23">
        <v>7220</v>
      </c>
      <c r="D520" s="31" t="s">
        <v>700</v>
      </c>
    </row>
    <row r="521" spans="1:4" ht="12.75" customHeight="1" x14ac:dyDescent="0.35">
      <c r="A521" s="23"/>
      <c r="B521" s="31"/>
      <c r="C521" s="23">
        <v>7291</v>
      </c>
      <c r="D521" s="31" t="s">
        <v>701</v>
      </c>
    </row>
    <row r="522" spans="1:4" ht="12.75" customHeight="1" x14ac:dyDescent="0.35">
      <c r="A522" s="23"/>
      <c r="B522" s="31"/>
      <c r="C522" s="23">
        <v>7292</v>
      </c>
      <c r="D522" s="31" t="s">
        <v>702</v>
      </c>
    </row>
    <row r="523" spans="1:4" ht="12.75" customHeight="1" x14ac:dyDescent="0.35">
      <c r="A523" s="23"/>
      <c r="B523" s="31"/>
      <c r="C523" s="23">
        <v>7293</v>
      </c>
      <c r="D523" s="31" t="s">
        <v>703</v>
      </c>
    </row>
    <row r="524" spans="1:4" ht="12.75" customHeight="1" x14ac:dyDescent="0.35">
      <c r="A524" s="23"/>
      <c r="B524" s="31"/>
      <c r="C524" s="23">
        <v>7294</v>
      </c>
      <c r="D524" s="31" t="s">
        <v>704</v>
      </c>
    </row>
    <row r="525" spans="1:4" ht="12.75" customHeight="1" x14ac:dyDescent="0.35">
      <c r="A525" s="23"/>
      <c r="B525" s="31"/>
      <c r="C525" s="23">
        <v>7299</v>
      </c>
      <c r="D525" s="31" t="s">
        <v>705</v>
      </c>
    </row>
    <row r="526" spans="1:4" ht="12.75" customHeight="1" x14ac:dyDescent="0.35">
      <c r="A526" s="23"/>
      <c r="B526" s="31"/>
      <c r="C526" s="23"/>
      <c r="D526" s="31"/>
    </row>
    <row r="527" spans="1:4" ht="12.75" customHeight="1" x14ac:dyDescent="0.35">
      <c r="A527" s="23">
        <v>7310</v>
      </c>
      <c r="B527" s="31" t="s">
        <v>236</v>
      </c>
      <c r="C527" s="23">
        <v>7311</v>
      </c>
      <c r="D527" s="31" t="s">
        <v>706</v>
      </c>
    </row>
    <row r="528" spans="1:4" ht="12.75" customHeight="1" x14ac:dyDescent="0.35">
      <c r="A528" s="23"/>
      <c r="B528" s="31"/>
      <c r="C528" s="23">
        <v>7312</v>
      </c>
      <c r="D528" s="31" t="s">
        <v>707</v>
      </c>
    </row>
    <row r="529" spans="1:4" ht="12.75" customHeight="1" x14ac:dyDescent="0.35">
      <c r="A529" s="23"/>
      <c r="B529" s="31"/>
      <c r="C529" s="23">
        <v>7313</v>
      </c>
      <c r="D529" s="31" t="s">
        <v>708</v>
      </c>
    </row>
    <row r="530" spans="1:4" ht="12.75" customHeight="1" x14ac:dyDescent="0.35">
      <c r="A530" s="23"/>
      <c r="B530" s="31"/>
      <c r="C530" s="23">
        <v>7320</v>
      </c>
      <c r="D530" s="31" t="s">
        <v>709</v>
      </c>
    </row>
    <row r="531" spans="1:4" ht="12.75" customHeight="1" x14ac:dyDescent="0.35">
      <c r="A531" s="23"/>
      <c r="B531" s="31"/>
      <c r="C531" s="23"/>
      <c r="D531" s="31"/>
    </row>
    <row r="532" spans="1:4" ht="12.75" customHeight="1" x14ac:dyDescent="0.35">
      <c r="A532" s="23">
        <v>7501</v>
      </c>
      <c r="B532" s="31" t="s">
        <v>237</v>
      </c>
      <c r="C532" s="23">
        <v>7510</v>
      </c>
      <c r="D532" s="31" t="s">
        <v>710</v>
      </c>
    </row>
    <row r="533" spans="1:4" ht="12.75" customHeight="1" x14ac:dyDescent="0.35">
      <c r="A533" s="23"/>
      <c r="B533" s="31"/>
      <c r="C533" s="23">
        <v>7520</v>
      </c>
      <c r="D533" s="31" t="s">
        <v>711</v>
      </c>
    </row>
    <row r="534" spans="1:4" ht="12.75" customHeight="1" x14ac:dyDescent="0.35">
      <c r="A534" s="23"/>
      <c r="B534" s="31"/>
      <c r="C534" s="23">
        <v>7530</v>
      </c>
      <c r="D534" s="31" t="s">
        <v>712</v>
      </c>
    </row>
    <row r="535" spans="1:4" ht="12.75" customHeight="1" x14ac:dyDescent="0.35">
      <c r="A535" s="23"/>
      <c r="B535" s="31"/>
      <c r="C535" s="23">
        <v>7540</v>
      </c>
      <c r="D535" s="31" t="s">
        <v>713</v>
      </c>
    </row>
    <row r="536" spans="1:4" ht="12.75" customHeight="1" x14ac:dyDescent="0.35">
      <c r="A536" s="23"/>
      <c r="B536" s="31"/>
      <c r="C536" s="23">
        <v>7551</v>
      </c>
      <c r="D536" s="31" t="s">
        <v>714</v>
      </c>
    </row>
    <row r="537" spans="1:4" ht="12.75" customHeight="1" x14ac:dyDescent="0.35">
      <c r="A537" s="23"/>
      <c r="B537" s="31"/>
      <c r="C537" s="23">
        <v>7552</v>
      </c>
      <c r="D537" s="31" t="s">
        <v>715</v>
      </c>
    </row>
    <row r="538" spans="1:4" ht="12.75" customHeight="1" x14ac:dyDescent="0.35">
      <c r="A538" s="23"/>
      <c r="B538" s="31"/>
      <c r="C538" s="23">
        <v>7720</v>
      </c>
      <c r="D538" s="31" t="s">
        <v>716</v>
      </c>
    </row>
    <row r="539" spans="1:4" ht="12.75" customHeight="1" x14ac:dyDescent="0.35">
      <c r="A539" s="23"/>
      <c r="B539" s="31"/>
      <c r="C539" s="23"/>
      <c r="D539" s="31"/>
    </row>
    <row r="540" spans="1:4" ht="12.75" customHeight="1" x14ac:dyDescent="0.35">
      <c r="A540" s="23">
        <v>7601</v>
      </c>
      <c r="B540" s="31" t="s">
        <v>240</v>
      </c>
      <c r="C540" s="23">
        <v>7600</v>
      </c>
      <c r="D540" s="31" t="s">
        <v>240</v>
      </c>
    </row>
    <row r="541" spans="1:4" ht="12.75" customHeight="1" x14ac:dyDescent="0.35">
      <c r="A541" s="23"/>
      <c r="B541" s="31"/>
      <c r="C541" s="23"/>
      <c r="D541" s="31"/>
    </row>
    <row r="542" spans="1:4" ht="12.75" customHeight="1" x14ac:dyDescent="0.35">
      <c r="A542" s="23">
        <v>7701</v>
      </c>
      <c r="B542" s="31" t="s">
        <v>241</v>
      </c>
      <c r="C542" s="23">
        <v>7711</v>
      </c>
      <c r="D542" s="31" t="s">
        <v>717</v>
      </c>
    </row>
    <row r="543" spans="1:4" ht="12.75" customHeight="1" x14ac:dyDescent="0.35">
      <c r="A543" s="23"/>
      <c r="B543" s="31"/>
      <c r="C543" s="23">
        <v>7712</v>
      </c>
      <c r="D543" s="31" t="s">
        <v>718</v>
      </c>
    </row>
    <row r="544" spans="1:4" ht="12.75" customHeight="1" x14ac:dyDescent="0.35">
      <c r="A544" s="23"/>
      <c r="B544" s="31"/>
      <c r="C544" s="23">
        <v>7713</v>
      </c>
      <c r="D544" s="31" t="s">
        <v>719</v>
      </c>
    </row>
    <row r="545" spans="1:4" ht="12.75" customHeight="1" x14ac:dyDescent="0.35">
      <c r="A545" s="23"/>
      <c r="B545" s="31"/>
      <c r="C545" s="23">
        <v>7714</v>
      </c>
      <c r="D545" s="31" t="s">
        <v>720</v>
      </c>
    </row>
    <row r="546" spans="1:4" ht="12.75" customHeight="1" x14ac:dyDescent="0.35">
      <c r="A546" s="23"/>
      <c r="B546" s="31"/>
      <c r="C546" s="23">
        <v>7719</v>
      </c>
      <c r="D546" s="31" t="s">
        <v>721</v>
      </c>
    </row>
    <row r="547" spans="1:4" ht="12.75" customHeight="1" x14ac:dyDescent="0.35">
      <c r="A547" s="23"/>
      <c r="B547" s="31"/>
      <c r="C547" s="23"/>
      <c r="D547" s="31"/>
    </row>
    <row r="548" spans="1:4" ht="12.75" customHeight="1" x14ac:dyDescent="0.35">
      <c r="A548" s="23">
        <v>8010</v>
      </c>
      <c r="B548" s="31" t="s">
        <v>242</v>
      </c>
      <c r="C548" s="23">
        <v>8010</v>
      </c>
      <c r="D548" s="31" t="s">
        <v>722</v>
      </c>
    </row>
    <row r="549" spans="1:4" ht="12.75" customHeight="1" x14ac:dyDescent="0.35">
      <c r="A549" s="23"/>
      <c r="B549" s="31"/>
      <c r="C549" s="23">
        <v>8021</v>
      </c>
      <c r="D549" s="31" t="s">
        <v>723</v>
      </c>
    </row>
    <row r="550" spans="1:4" ht="12.75" customHeight="1" x14ac:dyDescent="0.35">
      <c r="A550" s="23"/>
      <c r="B550" s="31"/>
      <c r="C550" s="23">
        <v>8022</v>
      </c>
      <c r="D550" s="31" t="s">
        <v>724</v>
      </c>
    </row>
    <row r="551" spans="1:4" ht="12.75" customHeight="1" x14ac:dyDescent="0.35">
      <c r="A551" s="23"/>
      <c r="B551" s="31"/>
      <c r="C551" s="23">
        <v>8023</v>
      </c>
      <c r="D551" s="31" t="s">
        <v>725</v>
      </c>
    </row>
    <row r="552" spans="1:4" ht="12.75" customHeight="1" x14ac:dyDescent="0.35">
      <c r="A552" s="23"/>
      <c r="B552" s="31"/>
      <c r="C552" s="23">
        <v>8024</v>
      </c>
      <c r="D552" s="31" t="s">
        <v>726</v>
      </c>
    </row>
    <row r="553" spans="1:4" ht="12.75" customHeight="1" x14ac:dyDescent="0.35">
      <c r="A553" s="23"/>
      <c r="B553" s="31"/>
      <c r="C553" s="23"/>
      <c r="D553" s="31"/>
    </row>
    <row r="554" spans="1:4" ht="12.75" customHeight="1" x14ac:dyDescent="0.35">
      <c r="A554" s="23">
        <v>8110</v>
      </c>
      <c r="B554" s="31" t="s">
        <v>245</v>
      </c>
      <c r="C554" s="23">
        <v>8101</v>
      </c>
      <c r="D554" s="31" t="s">
        <v>727</v>
      </c>
    </row>
    <row r="555" spans="1:4" ht="12.75" customHeight="1" x14ac:dyDescent="0.35">
      <c r="A555" s="23"/>
      <c r="B555" s="31"/>
      <c r="C555" s="23">
        <v>8102</v>
      </c>
      <c r="D555" s="31" t="s">
        <v>728</v>
      </c>
    </row>
    <row r="556" spans="1:4" ht="12.75" customHeight="1" x14ac:dyDescent="0.35">
      <c r="A556" s="23"/>
      <c r="B556" s="31"/>
      <c r="C556" s="23"/>
      <c r="D556" s="31"/>
    </row>
    <row r="557" spans="1:4" ht="12.75" customHeight="1" x14ac:dyDescent="0.35">
      <c r="A557" s="23">
        <v>8210</v>
      </c>
      <c r="B557" s="31" t="s">
        <v>246</v>
      </c>
      <c r="C557" s="23">
        <v>8211</v>
      </c>
      <c r="D557" s="31" t="s">
        <v>729</v>
      </c>
    </row>
    <row r="558" spans="1:4" ht="12.75" customHeight="1" x14ac:dyDescent="0.35">
      <c r="A558" s="23"/>
      <c r="B558" s="31"/>
      <c r="C558" s="23">
        <v>8212</v>
      </c>
      <c r="D558" s="31" t="s">
        <v>730</v>
      </c>
    </row>
    <row r="559" spans="1:4" ht="12.75" customHeight="1" x14ac:dyDescent="0.35">
      <c r="A559" s="23"/>
      <c r="B559" s="31"/>
      <c r="C559" s="23">
        <v>8219</v>
      </c>
      <c r="D559" s="31" t="s">
        <v>731</v>
      </c>
    </row>
    <row r="560" spans="1:4" ht="12.75" customHeight="1" x14ac:dyDescent="0.35">
      <c r="A560" s="23"/>
      <c r="B560" s="31"/>
      <c r="C560" s="23">
        <v>8220</v>
      </c>
      <c r="D560" s="31" t="s">
        <v>732</v>
      </c>
    </row>
    <row r="561" spans="1:4" ht="12.75" customHeight="1" x14ac:dyDescent="0.35">
      <c r="A561" s="23"/>
      <c r="B561" s="31"/>
      <c r="C561" s="23"/>
      <c r="D561" s="31"/>
    </row>
    <row r="562" spans="1:4" ht="12.75" customHeight="1" x14ac:dyDescent="0.35">
      <c r="A562" s="23">
        <v>8401</v>
      </c>
      <c r="B562" s="31" t="s">
        <v>247</v>
      </c>
      <c r="C562" s="23">
        <v>8401</v>
      </c>
      <c r="D562" s="31" t="s">
        <v>733</v>
      </c>
    </row>
    <row r="563" spans="1:4" ht="12.75" customHeight="1" x14ac:dyDescent="0.35">
      <c r="A563" s="23"/>
      <c r="B563" s="31"/>
      <c r="C563" s="23">
        <v>8402</v>
      </c>
      <c r="D563" s="31" t="s">
        <v>734</v>
      </c>
    </row>
    <row r="564" spans="1:4" ht="12.75" customHeight="1" x14ac:dyDescent="0.35">
      <c r="A564" s="23"/>
      <c r="B564" s="31"/>
      <c r="C564" s="23">
        <v>8511</v>
      </c>
      <c r="D564" s="31" t="s">
        <v>735</v>
      </c>
    </row>
    <row r="565" spans="1:4" ht="12.75" customHeight="1" x14ac:dyDescent="0.35">
      <c r="A565" s="23"/>
      <c r="B565" s="31"/>
      <c r="C565" s="23">
        <v>8512</v>
      </c>
      <c r="D565" s="31" t="s">
        <v>736</v>
      </c>
    </row>
    <row r="566" spans="1:4" ht="12.75" customHeight="1" x14ac:dyDescent="0.35">
      <c r="A566" s="23"/>
      <c r="B566" s="31"/>
      <c r="C566" s="23">
        <v>8520</v>
      </c>
      <c r="D566" s="31" t="s">
        <v>737</v>
      </c>
    </row>
    <row r="567" spans="1:4" ht="12.75" customHeight="1" x14ac:dyDescent="0.35">
      <c r="A567" s="23"/>
      <c r="B567" s="31"/>
      <c r="C567" s="23">
        <v>8531</v>
      </c>
      <c r="D567" s="31" t="s">
        <v>738</v>
      </c>
    </row>
    <row r="568" spans="1:4" ht="12.75" customHeight="1" x14ac:dyDescent="0.35">
      <c r="A568" s="23"/>
      <c r="B568" s="31"/>
      <c r="C568" s="23">
        <v>8532</v>
      </c>
      <c r="D568" s="31" t="s">
        <v>739</v>
      </c>
    </row>
    <row r="569" spans="1:4" ht="12.75" customHeight="1" x14ac:dyDescent="0.35">
      <c r="A569" s="23"/>
      <c r="B569" s="31"/>
      <c r="C569" s="23">
        <v>8533</v>
      </c>
      <c r="D569" s="31" t="s">
        <v>740</v>
      </c>
    </row>
    <row r="570" spans="1:4" ht="12.75" customHeight="1" x14ac:dyDescent="0.35">
      <c r="A570" s="23"/>
      <c r="B570" s="31"/>
      <c r="C570" s="23">
        <v>8534</v>
      </c>
      <c r="D570" s="31" t="s">
        <v>741</v>
      </c>
    </row>
    <row r="571" spans="1:4" ht="12.75" customHeight="1" x14ac:dyDescent="0.35">
      <c r="A571" s="23"/>
      <c r="B571" s="31"/>
      <c r="C571" s="23">
        <v>8539</v>
      </c>
      <c r="D571" s="31" t="s">
        <v>742</v>
      </c>
    </row>
    <row r="572" spans="1:4" ht="12.75" customHeight="1" x14ac:dyDescent="0.35">
      <c r="A572" s="23"/>
      <c r="B572" s="31"/>
      <c r="C572" s="23">
        <v>8591</v>
      </c>
      <c r="D572" s="31" t="s">
        <v>743</v>
      </c>
    </row>
    <row r="573" spans="1:4" ht="12.75" customHeight="1" x14ac:dyDescent="0.35">
      <c r="A573" s="23"/>
      <c r="B573" s="31"/>
      <c r="C573" s="23">
        <v>8599</v>
      </c>
      <c r="D573" s="31" t="s">
        <v>744</v>
      </c>
    </row>
    <row r="574" spans="1:4" ht="12.75" customHeight="1" x14ac:dyDescent="0.35">
      <c r="A574" s="23"/>
      <c r="B574" s="31"/>
      <c r="C574" s="23"/>
      <c r="D574" s="31"/>
    </row>
    <row r="575" spans="1:4" ht="12.75" customHeight="1" x14ac:dyDescent="0.35">
      <c r="A575" s="23">
        <v>8601</v>
      </c>
      <c r="B575" s="31" t="s">
        <v>250</v>
      </c>
      <c r="C575" s="23">
        <v>8601</v>
      </c>
      <c r="D575" s="31" t="s">
        <v>745</v>
      </c>
    </row>
    <row r="576" spans="1:4" ht="12.75" customHeight="1" x14ac:dyDescent="0.35">
      <c r="A576" s="23"/>
      <c r="B576" s="31"/>
      <c r="C576" s="23">
        <v>8609</v>
      </c>
      <c r="D576" s="31" t="s">
        <v>746</v>
      </c>
    </row>
    <row r="577" spans="1:4" ht="12.75" customHeight="1" x14ac:dyDescent="0.35">
      <c r="A577" s="23"/>
      <c r="B577" s="31"/>
      <c r="C577" s="23">
        <v>8710</v>
      </c>
      <c r="D577" s="31" t="s">
        <v>747</v>
      </c>
    </row>
    <row r="578" spans="1:4" ht="12.75" customHeight="1" x14ac:dyDescent="0.35">
      <c r="A578" s="23"/>
      <c r="B578" s="31"/>
      <c r="C578" s="23">
        <v>8790</v>
      </c>
      <c r="D578" s="31" t="s">
        <v>748</v>
      </c>
    </row>
    <row r="579" spans="1:4" ht="12.75" customHeight="1" x14ac:dyDescent="0.35">
      <c r="A579" s="23"/>
      <c r="B579" s="31"/>
      <c r="C579" s="23"/>
      <c r="D579" s="31"/>
    </row>
    <row r="580" spans="1:4" ht="12.75" customHeight="1" x14ac:dyDescent="0.35">
      <c r="A580" s="23">
        <v>8901</v>
      </c>
      <c r="B580" s="31" t="s">
        <v>251</v>
      </c>
      <c r="C580" s="23">
        <v>8910</v>
      </c>
      <c r="D580" s="31" t="s">
        <v>749</v>
      </c>
    </row>
    <row r="581" spans="1:4" ht="12.75" customHeight="1" x14ac:dyDescent="0.35">
      <c r="A581" s="23"/>
      <c r="B581" s="31"/>
      <c r="C581" s="23">
        <v>8921</v>
      </c>
      <c r="D581" s="31" t="s">
        <v>750</v>
      </c>
    </row>
    <row r="582" spans="1:4" ht="12.75" customHeight="1" x14ac:dyDescent="0.35">
      <c r="A582" s="23"/>
      <c r="B582" s="31"/>
      <c r="C582" s="23">
        <v>8922</v>
      </c>
      <c r="D582" s="31" t="s">
        <v>751</v>
      </c>
    </row>
    <row r="583" spans="1:4" ht="12.75" customHeight="1" x14ac:dyDescent="0.35">
      <c r="A583" s="23"/>
      <c r="B583" s="31"/>
      <c r="C583" s="23">
        <v>9001</v>
      </c>
      <c r="D583" s="31" t="s">
        <v>752</v>
      </c>
    </row>
    <row r="584" spans="1:4" ht="12.75" customHeight="1" x14ac:dyDescent="0.35">
      <c r="A584" s="23"/>
      <c r="B584" s="31"/>
      <c r="C584" s="23">
        <v>9002</v>
      </c>
      <c r="D584" s="31" t="s">
        <v>753</v>
      </c>
    </row>
    <row r="585" spans="1:4" ht="12.75" customHeight="1" x14ac:dyDescent="0.35">
      <c r="A585" s="23"/>
      <c r="B585" s="31"/>
      <c r="C585" s="23">
        <v>9003</v>
      </c>
      <c r="D585" s="31" t="s">
        <v>754</v>
      </c>
    </row>
    <row r="586" spans="1:4" ht="12.75" customHeight="1" x14ac:dyDescent="0.35">
      <c r="A586" s="23"/>
      <c r="B586" s="31"/>
      <c r="C586" s="23"/>
      <c r="D586" s="31"/>
    </row>
    <row r="587" spans="1:4" ht="12.75" customHeight="1" x14ac:dyDescent="0.35">
      <c r="A587" s="23">
        <v>9101</v>
      </c>
      <c r="B587" s="31" t="s">
        <v>755</v>
      </c>
      <c r="C587" s="23">
        <v>9111</v>
      </c>
      <c r="D587" s="31" t="s">
        <v>756</v>
      </c>
    </row>
    <row r="588" spans="1:4" ht="12.75" customHeight="1" x14ac:dyDescent="0.35">
      <c r="A588" s="23"/>
      <c r="B588" s="31"/>
      <c r="C588" s="23">
        <v>9112</v>
      </c>
      <c r="D588" s="31" t="s">
        <v>757</v>
      </c>
    </row>
    <row r="589" spans="1:4" ht="12.75" customHeight="1" x14ac:dyDescent="0.35">
      <c r="A589" s="23"/>
      <c r="B589" s="31"/>
      <c r="C589" s="23">
        <v>9113</v>
      </c>
      <c r="D589" s="31" t="s">
        <v>758</v>
      </c>
    </row>
    <row r="590" spans="1:4" ht="12.75" customHeight="1" x14ac:dyDescent="0.35">
      <c r="A590" s="23"/>
      <c r="B590" s="31"/>
      <c r="C590" s="23">
        <v>9114</v>
      </c>
      <c r="D590" s="31" t="s">
        <v>759</v>
      </c>
    </row>
    <row r="591" spans="1:4" ht="12.75" customHeight="1" x14ac:dyDescent="0.35">
      <c r="A591" s="23"/>
      <c r="B591" s="31"/>
      <c r="C591" s="23">
        <v>9121</v>
      </c>
      <c r="D591" s="31" t="s">
        <v>760</v>
      </c>
    </row>
    <row r="592" spans="1:4" ht="12.75" customHeight="1" x14ac:dyDescent="0.35">
      <c r="A592" s="23"/>
      <c r="B592" s="31"/>
      <c r="C592" s="23">
        <v>9129</v>
      </c>
      <c r="D592" s="31" t="s">
        <v>761</v>
      </c>
    </row>
    <row r="593" spans="1:4" ht="12.75" customHeight="1" x14ac:dyDescent="0.35">
      <c r="A593" s="23"/>
      <c r="B593" s="31"/>
      <c r="C593" s="23">
        <v>9131</v>
      </c>
      <c r="D593" s="31" t="s">
        <v>762</v>
      </c>
    </row>
    <row r="594" spans="1:4" ht="12.75" customHeight="1" x14ac:dyDescent="0.35">
      <c r="A594" s="23"/>
      <c r="B594" s="31"/>
      <c r="C594" s="23">
        <v>9139</v>
      </c>
      <c r="D594" s="31" t="s">
        <v>763</v>
      </c>
    </row>
    <row r="595" spans="1:4" ht="12.75" customHeight="1" x14ac:dyDescent="0.35">
      <c r="A595" s="23"/>
      <c r="B595" s="31"/>
      <c r="C595" s="23"/>
      <c r="D595" s="31"/>
    </row>
    <row r="596" spans="1:4" ht="12.75" customHeight="1" x14ac:dyDescent="0.35">
      <c r="A596" s="23">
        <v>9201</v>
      </c>
      <c r="B596" s="31" t="s">
        <v>255</v>
      </c>
      <c r="C596" s="23">
        <v>9201</v>
      </c>
      <c r="D596" s="31" t="s">
        <v>764</v>
      </c>
    </row>
    <row r="597" spans="1:4" ht="12.75" customHeight="1" x14ac:dyDescent="0.35">
      <c r="A597" s="23"/>
      <c r="B597" s="31"/>
      <c r="C597" s="23">
        <v>9202</v>
      </c>
      <c r="D597" s="31" t="s">
        <v>765</v>
      </c>
    </row>
    <row r="598" spans="1:4" ht="12.75" customHeight="1" x14ac:dyDescent="0.35">
      <c r="A598" s="23"/>
      <c r="B598" s="31"/>
      <c r="C598" s="23">
        <v>9209</v>
      </c>
      <c r="D598" s="31" t="s">
        <v>766</v>
      </c>
    </row>
    <row r="599" spans="1:4" ht="12.75" customHeight="1" x14ac:dyDescent="0.35">
      <c r="A599" s="23"/>
      <c r="B599" s="31"/>
      <c r="C599" s="23"/>
      <c r="D599" s="31"/>
    </row>
    <row r="600" spans="1:4" ht="12.75" customHeight="1" x14ac:dyDescent="0.35">
      <c r="A600" s="23">
        <v>9401</v>
      </c>
      <c r="B600" s="31" t="s">
        <v>256</v>
      </c>
      <c r="C600" s="23">
        <v>9411</v>
      </c>
      <c r="D600" s="31" t="s">
        <v>767</v>
      </c>
    </row>
    <row r="601" spans="1:4" ht="12.75" customHeight="1" x14ac:dyDescent="0.35">
      <c r="A601" s="23"/>
      <c r="B601" s="31"/>
      <c r="C601" s="23">
        <v>9412</v>
      </c>
      <c r="D601" s="31" t="s">
        <v>768</v>
      </c>
    </row>
    <row r="602" spans="1:4" ht="12.75" customHeight="1" x14ac:dyDescent="0.35">
      <c r="A602" s="23"/>
      <c r="B602" s="31"/>
      <c r="C602" s="23">
        <v>9419</v>
      </c>
      <c r="D602" s="31" t="s">
        <v>769</v>
      </c>
    </row>
    <row r="603" spans="1:4" ht="12.75" customHeight="1" x14ac:dyDescent="0.35">
      <c r="A603" s="23"/>
      <c r="B603" s="31"/>
      <c r="C603" s="23"/>
      <c r="D603" s="31"/>
    </row>
    <row r="604" spans="1:4" ht="12.75" customHeight="1" x14ac:dyDescent="0.35">
      <c r="A604" s="23">
        <v>9402</v>
      </c>
      <c r="B604" s="31" t="s">
        <v>259</v>
      </c>
      <c r="C604" s="23">
        <v>9421</v>
      </c>
      <c r="D604" s="31" t="s">
        <v>770</v>
      </c>
    </row>
    <row r="605" spans="1:4" ht="12.75" customHeight="1" x14ac:dyDescent="0.35">
      <c r="A605" s="23"/>
      <c r="B605" s="31"/>
      <c r="C605" s="23">
        <v>9422</v>
      </c>
      <c r="D605" s="31" t="s">
        <v>771</v>
      </c>
    </row>
    <row r="606" spans="1:4" ht="12.75" customHeight="1" x14ac:dyDescent="0.35">
      <c r="A606" s="23"/>
      <c r="B606" s="31"/>
      <c r="C606" s="23">
        <v>9429</v>
      </c>
      <c r="D606" s="31" t="s">
        <v>772</v>
      </c>
    </row>
    <row r="607" spans="1:4" ht="12.75" customHeight="1" x14ac:dyDescent="0.35">
      <c r="A607" s="23"/>
      <c r="B607" s="31"/>
      <c r="C607" s="23">
        <v>9491</v>
      </c>
      <c r="D607" s="31" t="s">
        <v>773</v>
      </c>
    </row>
    <row r="608" spans="1:4" ht="12.75" customHeight="1" x14ac:dyDescent="0.35">
      <c r="A608" s="23"/>
      <c r="B608" s="31"/>
      <c r="C608" s="23">
        <v>9499</v>
      </c>
      <c r="D608" s="31" t="s">
        <v>774</v>
      </c>
    </row>
    <row r="609" spans="1:4" ht="12.75" customHeight="1" x14ac:dyDescent="0.35">
      <c r="A609" s="23"/>
      <c r="B609" s="31"/>
      <c r="C609" s="23"/>
      <c r="D609" s="31"/>
    </row>
    <row r="610" spans="1:4" ht="12.75" customHeight="1" x14ac:dyDescent="0.35">
      <c r="A610" s="23">
        <v>9501</v>
      </c>
      <c r="B610" s="31" t="s">
        <v>260</v>
      </c>
      <c r="C610" s="23">
        <v>9511</v>
      </c>
      <c r="D610" s="31" t="s">
        <v>775</v>
      </c>
    </row>
    <row r="611" spans="1:4" ht="12.75" customHeight="1" x14ac:dyDescent="0.35">
      <c r="A611" s="23"/>
      <c r="B611" s="31"/>
      <c r="C611" s="23">
        <v>9512</v>
      </c>
      <c r="D611" s="31" t="s">
        <v>776</v>
      </c>
    </row>
    <row r="612" spans="1:4" ht="12.75" customHeight="1" x14ac:dyDescent="0.35">
      <c r="A612" s="23"/>
      <c r="B612" s="31"/>
      <c r="C612" s="23">
        <v>9520</v>
      </c>
      <c r="D612" s="31" t="s">
        <v>777</v>
      </c>
    </row>
    <row r="613" spans="1:4" ht="12.75" customHeight="1" x14ac:dyDescent="0.35">
      <c r="A613" s="23"/>
      <c r="B613" s="31"/>
      <c r="C613" s="23">
        <v>9531</v>
      </c>
      <c r="D613" s="31" t="s">
        <v>778</v>
      </c>
    </row>
    <row r="614" spans="1:4" ht="12.75" customHeight="1" x14ac:dyDescent="0.35">
      <c r="A614" s="23"/>
      <c r="B614" s="31"/>
      <c r="C614" s="23">
        <v>9532</v>
      </c>
      <c r="D614" s="31" t="s">
        <v>779</v>
      </c>
    </row>
    <row r="615" spans="1:4" ht="12.75" customHeight="1" x14ac:dyDescent="0.35">
      <c r="A615" s="23"/>
      <c r="B615" s="31"/>
      <c r="C615" s="23">
        <v>9533</v>
      </c>
      <c r="D615" s="31" t="s">
        <v>780</v>
      </c>
    </row>
    <row r="616" spans="1:4" ht="12.75" customHeight="1" x14ac:dyDescent="0.35">
      <c r="A616" s="23"/>
      <c r="B616" s="31"/>
      <c r="C616" s="23">
        <v>9534</v>
      </c>
      <c r="D616" s="31" t="s">
        <v>781</v>
      </c>
    </row>
    <row r="617" spans="1:4" ht="12.75" customHeight="1" x14ac:dyDescent="0.35">
      <c r="A617" s="23"/>
      <c r="B617" s="31"/>
      <c r="C617" s="23">
        <v>9539</v>
      </c>
      <c r="D617" s="31" t="s">
        <v>782</v>
      </c>
    </row>
    <row r="618" spans="1:4" ht="12.75" customHeight="1" x14ac:dyDescent="0.35">
      <c r="A618" s="23"/>
      <c r="B618" s="31"/>
      <c r="C618" s="23">
        <v>9601</v>
      </c>
      <c r="D618" s="31" t="s">
        <v>783</v>
      </c>
    </row>
    <row r="619" spans="1:4" ht="12.75" customHeight="1" x14ac:dyDescent="0.35">
      <c r="A619" s="23"/>
      <c r="B619" s="31"/>
      <c r="C619" s="23">
        <v>9602</v>
      </c>
      <c r="D619" s="31" t="s">
        <v>784</v>
      </c>
    </row>
    <row r="620" spans="1:4" ht="12.75" customHeight="1" x14ac:dyDescent="0.35">
      <c r="A620" s="23"/>
      <c r="B620" s="31"/>
      <c r="C620" s="23">
        <v>9603</v>
      </c>
      <c r="D620" s="31" t="s">
        <v>785</v>
      </c>
    </row>
    <row r="621" spans="1:4" ht="12.75" customHeight="1" x14ac:dyDescent="0.35">
      <c r="A621" s="23"/>
      <c r="B621" s="31"/>
      <c r="C621" s="23"/>
      <c r="D621" s="31"/>
    </row>
    <row r="622" spans="1:4" ht="12.75" customHeight="1" x14ac:dyDescent="0.35">
      <c r="A622" s="23">
        <v>9502</v>
      </c>
      <c r="B622" s="31" t="s">
        <v>257</v>
      </c>
      <c r="C622" s="23">
        <v>9540</v>
      </c>
      <c r="D622" s="31" t="s">
        <v>786</v>
      </c>
    </row>
    <row r="623" spans="1:4" ht="12.75" customHeight="1" x14ac:dyDescent="0.35">
      <c r="A623" s="23"/>
      <c r="B623" s="31"/>
      <c r="C623" s="23">
        <v>9551</v>
      </c>
      <c r="D623" s="31" t="s">
        <v>787</v>
      </c>
    </row>
    <row r="624" spans="1:4" ht="12.75" customHeight="1" x14ac:dyDescent="0.35">
      <c r="A624" s="23"/>
      <c r="B624" s="31"/>
      <c r="C624" s="23">
        <v>9552</v>
      </c>
      <c r="D624" s="31" t="s">
        <v>788</v>
      </c>
    </row>
    <row r="625" spans="1:5" ht="12.75" customHeight="1" x14ac:dyDescent="0.35">
      <c r="A625" s="23"/>
      <c r="B625" s="31"/>
      <c r="C625" s="23">
        <v>9559</v>
      </c>
      <c r="D625" s="31" t="s">
        <v>789</v>
      </c>
    </row>
    <row r="626" spans="1:5" ht="12.75" customHeight="1" x14ac:dyDescent="0.35">
      <c r="A626" s="6"/>
      <c r="E626" s="31"/>
    </row>
    <row r="627" spans="1:5" s="30" customFormat="1" ht="12.75" customHeight="1" x14ac:dyDescent="0.35">
      <c r="B627" s="138"/>
      <c r="C627" s="138"/>
    </row>
    <row r="628" spans="1:5" ht="12.75" customHeight="1" x14ac:dyDescent="0.35">
      <c r="A628" s="6"/>
      <c r="B628" s="138" t="s">
        <v>790</v>
      </c>
      <c r="C628" s="138"/>
      <c r="E628" s="31"/>
    </row>
  </sheetData>
  <sheetProtection algorithmName="SHA-512" hashValue="dOteqg3sUNgLso2agxia0fpHEa88QtaGViRLNZHyiNwPxaA5VBDnNov/Zc7uC63TDmikTyQpOUqtW+F7Eu4n9A==" saltValue="XefU4AC3xoE4GbVUOIR5jA==" spinCount="100000" sheet="1" objects="1" scenarios="1"/>
  <mergeCells count="3">
    <mergeCell ref="A1:I1"/>
    <mergeCell ref="B627:C627"/>
    <mergeCell ref="B628:C628"/>
  </mergeCells>
  <hyperlinks>
    <hyperlink ref="B628:C628" r:id="rId1" display="© Commonwealth of Australia 2016" xr:uid="{A65B20C1-162A-42CD-B1B4-9F5174369692}"/>
  </hyperlinks>
  <pageMargins left="0.7" right="0.7" top="0.75" bottom="0.75" header="0.3" footer="0.3"/>
  <pageSetup paperSize="9" orientation="portrait" verticalDpi="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EF30F-6062-4C00-89EB-4C04D5C56C17}">
  <sheetPr codeName="Sheet11">
    <tabColor theme="0" tint="-0.34998626667073579"/>
  </sheetPr>
  <dimension ref="A1:T642"/>
  <sheetViews>
    <sheetView showGridLines="0" zoomScale="85" zoomScaleNormal="85" workbookViewId="0">
      <pane ySplit="5" topLeftCell="A53" activePane="bottomLeft" state="frozen"/>
      <selection sqref="A1:XFD1048576"/>
      <selection pane="bottomLeft" sqref="A1:I1"/>
    </sheetView>
  </sheetViews>
  <sheetFormatPr defaultColWidth="9.1796875" defaultRowHeight="14.5" x14ac:dyDescent="0.35"/>
  <cols>
    <col min="1" max="1" width="18.54296875" customWidth="1"/>
    <col min="2" max="2" width="55.1796875" customWidth="1"/>
    <col min="3" max="3" width="7.7265625" style="6" bestFit="1" customWidth="1"/>
    <col min="4" max="4" width="50.7265625" customWidth="1"/>
    <col min="5" max="5" width="17.453125" customWidth="1"/>
    <col min="6" max="7" width="7.7265625" customWidth="1"/>
    <col min="8" max="8" width="7.81640625" customWidth="1"/>
    <col min="9" max="9" width="7.1796875" customWidth="1"/>
    <col min="10" max="11" width="7.7265625" customWidth="1"/>
    <col min="257" max="257" width="18.54296875" customWidth="1"/>
    <col min="258" max="258" width="80.7265625" customWidth="1"/>
    <col min="259" max="259" width="7.7265625" bestFit="1" customWidth="1"/>
    <col min="260" max="260" width="50.7265625" customWidth="1"/>
    <col min="261" max="261" width="17.453125" customWidth="1"/>
    <col min="262" max="263" width="7.7265625" customWidth="1"/>
    <col min="264" max="264" width="7.81640625" customWidth="1"/>
    <col min="265" max="265" width="7.1796875" customWidth="1"/>
    <col min="266" max="267" width="7.7265625" customWidth="1"/>
    <col min="513" max="513" width="18.54296875" customWidth="1"/>
    <col min="514" max="514" width="80.7265625" customWidth="1"/>
    <col min="515" max="515" width="7.7265625" bestFit="1" customWidth="1"/>
    <col min="516" max="516" width="50.7265625" customWidth="1"/>
    <col min="517" max="517" width="17.453125" customWidth="1"/>
    <col min="518" max="519" width="7.7265625" customWidth="1"/>
    <col min="520" max="520" width="7.81640625" customWidth="1"/>
    <col min="521" max="521" width="7.1796875" customWidth="1"/>
    <col min="522" max="523" width="7.7265625" customWidth="1"/>
    <col min="769" max="769" width="18.54296875" customWidth="1"/>
    <col min="770" max="770" width="80.7265625" customWidth="1"/>
    <col min="771" max="771" width="7.7265625" bestFit="1" customWidth="1"/>
    <col min="772" max="772" width="50.7265625" customWidth="1"/>
    <col min="773" max="773" width="17.453125" customWidth="1"/>
    <col min="774" max="775" width="7.7265625" customWidth="1"/>
    <col min="776" max="776" width="7.81640625" customWidth="1"/>
    <col min="777" max="777" width="7.1796875" customWidth="1"/>
    <col min="778" max="779" width="7.7265625" customWidth="1"/>
    <col min="1025" max="1025" width="18.54296875" customWidth="1"/>
    <col min="1026" max="1026" width="80.7265625" customWidth="1"/>
    <col min="1027" max="1027" width="7.7265625" bestFit="1" customWidth="1"/>
    <col min="1028" max="1028" width="50.7265625" customWidth="1"/>
    <col min="1029" max="1029" width="17.453125" customWidth="1"/>
    <col min="1030" max="1031" width="7.7265625" customWidth="1"/>
    <col min="1032" max="1032" width="7.81640625" customWidth="1"/>
    <col min="1033" max="1033" width="7.1796875" customWidth="1"/>
    <col min="1034" max="1035" width="7.7265625" customWidth="1"/>
    <col min="1281" max="1281" width="18.54296875" customWidth="1"/>
    <col min="1282" max="1282" width="80.7265625" customWidth="1"/>
    <col min="1283" max="1283" width="7.7265625" bestFit="1" customWidth="1"/>
    <col min="1284" max="1284" width="50.7265625" customWidth="1"/>
    <col min="1285" max="1285" width="17.453125" customWidth="1"/>
    <col min="1286" max="1287" width="7.7265625" customWidth="1"/>
    <col min="1288" max="1288" width="7.81640625" customWidth="1"/>
    <col min="1289" max="1289" width="7.1796875" customWidth="1"/>
    <col min="1290" max="1291" width="7.7265625" customWidth="1"/>
    <col min="1537" max="1537" width="18.54296875" customWidth="1"/>
    <col min="1538" max="1538" width="80.7265625" customWidth="1"/>
    <col min="1539" max="1539" width="7.7265625" bestFit="1" customWidth="1"/>
    <col min="1540" max="1540" width="50.7265625" customWidth="1"/>
    <col min="1541" max="1541" width="17.453125" customWidth="1"/>
    <col min="1542" max="1543" width="7.7265625" customWidth="1"/>
    <col min="1544" max="1544" width="7.81640625" customWidth="1"/>
    <col min="1545" max="1545" width="7.1796875" customWidth="1"/>
    <col min="1546" max="1547" width="7.7265625" customWidth="1"/>
    <col min="1793" max="1793" width="18.54296875" customWidth="1"/>
    <col min="1794" max="1794" width="80.7265625" customWidth="1"/>
    <col min="1795" max="1795" width="7.7265625" bestFit="1" customWidth="1"/>
    <col min="1796" max="1796" width="50.7265625" customWidth="1"/>
    <col min="1797" max="1797" width="17.453125" customWidth="1"/>
    <col min="1798" max="1799" width="7.7265625" customWidth="1"/>
    <col min="1800" max="1800" width="7.81640625" customWidth="1"/>
    <col min="1801" max="1801" width="7.1796875" customWidth="1"/>
    <col min="1802" max="1803" width="7.7265625" customWidth="1"/>
    <col min="2049" max="2049" width="18.54296875" customWidth="1"/>
    <col min="2050" max="2050" width="80.7265625" customWidth="1"/>
    <col min="2051" max="2051" width="7.7265625" bestFit="1" customWidth="1"/>
    <col min="2052" max="2052" width="50.7265625" customWidth="1"/>
    <col min="2053" max="2053" width="17.453125" customWidth="1"/>
    <col min="2054" max="2055" width="7.7265625" customWidth="1"/>
    <col min="2056" max="2056" width="7.81640625" customWidth="1"/>
    <col min="2057" max="2057" width="7.1796875" customWidth="1"/>
    <col min="2058" max="2059" width="7.7265625" customWidth="1"/>
    <col min="2305" max="2305" width="18.54296875" customWidth="1"/>
    <col min="2306" max="2306" width="80.7265625" customWidth="1"/>
    <col min="2307" max="2307" width="7.7265625" bestFit="1" customWidth="1"/>
    <col min="2308" max="2308" width="50.7265625" customWidth="1"/>
    <col min="2309" max="2309" width="17.453125" customWidth="1"/>
    <col min="2310" max="2311" width="7.7265625" customWidth="1"/>
    <col min="2312" max="2312" width="7.81640625" customWidth="1"/>
    <col min="2313" max="2313" width="7.1796875" customWidth="1"/>
    <col min="2314" max="2315" width="7.7265625" customWidth="1"/>
    <col min="2561" max="2561" width="18.54296875" customWidth="1"/>
    <col min="2562" max="2562" width="80.7265625" customWidth="1"/>
    <col min="2563" max="2563" width="7.7265625" bestFit="1" customWidth="1"/>
    <col min="2564" max="2564" width="50.7265625" customWidth="1"/>
    <col min="2565" max="2565" width="17.453125" customWidth="1"/>
    <col min="2566" max="2567" width="7.7265625" customWidth="1"/>
    <col min="2568" max="2568" width="7.81640625" customWidth="1"/>
    <col min="2569" max="2569" width="7.1796875" customWidth="1"/>
    <col min="2570" max="2571" width="7.7265625" customWidth="1"/>
    <col min="2817" max="2817" width="18.54296875" customWidth="1"/>
    <col min="2818" max="2818" width="80.7265625" customWidth="1"/>
    <col min="2819" max="2819" width="7.7265625" bestFit="1" customWidth="1"/>
    <col min="2820" max="2820" width="50.7265625" customWidth="1"/>
    <col min="2821" max="2821" width="17.453125" customWidth="1"/>
    <col min="2822" max="2823" width="7.7265625" customWidth="1"/>
    <col min="2824" max="2824" width="7.81640625" customWidth="1"/>
    <col min="2825" max="2825" width="7.1796875" customWidth="1"/>
    <col min="2826" max="2827" width="7.7265625" customWidth="1"/>
    <col min="3073" max="3073" width="18.54296875" customWidth="1"/>
    <col min="3074" max="3074" width="80.7265625" customWidth="1"/>
    <col min="3075" max="3075" width="7.7265625" bestFit="1" customWidth="1"/>
    <col min="3076" max="3076" width="50.7265625" customWidth="1"/>
    <col min="3077" max="3077" width="17.453125" customWidth="1"/>
    <col min="3078" max="3079" width="7.7265625" customWidth="1"/>
    <col min="3080" max="3080" width="7.81640625" customWidth="1"/>
    <col min="3081" max="3081" width="7.1796875" customWidth="1"/>
    <col min="3082" max="3083" width="7.7265625" customWidth="1"/>
    <col min="3329" max="3329" width="18.54296875" customWidth="1"/>
    <col min="3330" max="3330" width="80.7265625" customWidth="1"/>
    <col min="3331" max="3331" width="7.7265625" bestFit="1" customWidth="1"/>
    <col min="3332" max="3332" width="50.7265625" customWidth="1"/>
    <col min="3333" max="3333" width="17.453125" customWidth="1"/>
    <col min="3334" max="3335" width="7.7265625" customWidth="1"/>
    <col min="3336" max="3336" width="7.81640625" customWidth="1"/>
    <col min="3337" max="3337" width="7.1796875" customWidth="1"/>
    <col min="3338" max="3339" width="7.7265625" customWidth="1"/>
    <col min="3585" max="3585" width="18.54296875" customWidth="1"/>
    <col min="3586" max="3586" width="80.7265625" customWidth="1"/>
    <col min="3587" max="3587" width="7.7265625" bestFit="1" customWidth="1"/>
    <col min="3588" max="3588" width="50.7265625" customWidth="1"/>
    <col min="3589" max="3589" width="17.453125" customWidth="1"/>
    <col min="3590" max="3591" width="7.7265625" customWidth="1"/>
    <col min="3592" max="3592" width="7.81640625" customWidth="1"/>
    <col min="3593" max="3593" width="7.1796875" customWidth="1"/>
    <col min="3594" max="3595" width="7.7265625" customWidth="1"/>
    <col min="3841" max="3841" width="18.54296875" customWidth="1"/>
    <col min="3842" max="3842" width="80.7265625" customWidth="1"/>
    <col min="3843" max="3843" width="7.7265625" bestFit="1" customWidth="1"/>
    <col min="3844" max="3844" width="50.7265625" customWidth="1"/>
    <col min="3845" max="3845" width="17.453125" customWidth="1"/>
    <col min="3846" max="3847" width="7.7265625" customWidth="1"/>
    <col min="3848" max="3848" width="7.81640625" customWidth="1"/>
    <col min="3849" max="3849" width="7.1796875" customWidth="1"/>
    <col min="3850" max="3851" width="7.7265625" customWidth="1"/>
    <col min="4097" max="4097" width="18.54296875" customWidth="1"/>
    <col min="4098" max="4098" width="80.7265625" customWidth="1"/>
    <col min="4099" max="4099" width="7.7265625" bestFit="1" customWidth="1"/>
    <col min="4100" max="4100" width="50.7265625" customWidth="1"/>
    <col min="4101" max="4101" width="17.453125" customWidth="1"/>
    <col min="4102" max="4103" width="7.7265625" customWidth="1"/>
    <col min="4104" max="4104" width="7.81640625" customWidth="1"/>
    <col min="4105" max="4105" width="7.1796875" customWidth="1"/>
    <col min="4106" max="4107" width="7.7265625" customWidth="1"/>
    <col min="4353" max="4353" width="18.54296875" customWidth="1"/>
    <col min="4354" max="4354" width="80.7265625" customWidth="1"/>
    <col min="4355" max="4355" width="7.7265625" bestFit="1" customWidth="1"/>
    <col min="4356" max="4356" width="50.7265625" customWidth="1"/>
    <col min="4357" max="4357" width="17.453125" customWidth="1"/>
    <col min="4358" max="4359" width="7.7265625" customWidth="1"/>
    <col min="4360" max="4360" width="7.81640625" customWidth="1"/>
    <col min="4361" max="4361" width="7.1796875" customWidth="1"/>
    <col min="4362" max="4363" width="7.7265625" customWidth="1"/>
    <col min="4609" max="4609" width="18.54296875" customWidth="1"/>
    <col min="4610" max="4610" width="80.7265625" customWidth="1"/>
    <col min="4611" max="4611" width="7.7265625" bestFit="1" customWidth="1"/>
    <col min="4612" max="4612" width="50.7265625" customWidth="1"/>
    <col min="4613" max="4613" width="17.453125" customWidth="1"/>
    <col min="4614" max="4615" width="7.7265625" customWidth="1"/>
    <col min="4616" max="4616" width="7.81640625" customWidth="1"/>
    <col min="4617" max="4617" width="7.1796875" customWidth="1"/>
    <col min="4618" max="4619" width="7.7265625" customWidth="1"/>
    <col min="4865" max="4865" width="18.54296875" customWidth="1"/>
    <col min="4866" max="4866" width="80.7265625" customWidth="1"/>
    <col min="4867" max="4867" width="7.7265625" bestFit="1" customWidth="1"/>
    <col min="4868" max="4868" width="50.7265625" customWidth="1"/>
    <col min="4869" max="4869" width="17.453125" customWidth="1"/>
    <col min="4870" max="4871" width="7.7265625" customWidth="1"/>
    <col min="4872" max="4872" width="7.81640625" customWidth="1"/>
    <col min="4873" max="4873" width="7.1796875" customWidth="1"/>
    <col min="4874" max="4875" width="7.7265625" customWidth="1"/>
    <col min="5121" max="5121" width="18.54296875" customWidth="1"/>
    <col min="5122" max="5122" width="80.7265625" customWidth="1"/>
    <col min="5123" max="5123" width="7.7265625" bestFit="1" customWidth="1"/>
    <col min="5124" max="5124" width="50.7265625" customWidth="1"/>
    <col min="5125" max="5125" width="17.453125" customWidth="1"/>
    <col min="5126" max="5127" width="7.7265625" customWidth="1"/>
    <col min="5128" max="5128" width="7.81640625" customWidth="1"/>
    <col min="5129" max="5129" width="7.1796875" customWidth="1"/>
    <col min="5130" max="5131" width="7.7265625" customWidth="1"/>
    <col min="5377" max="5377" width="18.54296875" customWidth="1"/>
    <col min="5378" max="5378" width="80.7265625" customWidth="1"/>
    <col min="5379" max="5379" width="7.7265625" bestFit="1" customWidth="1"/>
    <col min="5380" max="5380" width="50.7265625" customWidth="1"/>
    <col min="5381" max="5381" width="17.453125" customWidth="1"/>
    <col min="5382" max="5383" width="7.7265625" customWidth="1"/>
    <col min="5384" max="5384" width="7.81640625" customWidth="1"/>
    <col min="5385" max="5385" width="7.1796875" customWidth="1"/>
    <col min="5386" max="5387" width="7.7265625" customWidth="1"/>
    <col min="5633" max="5633" width="18.54296875" customWidth="1"/>
    <col min="5634" max="5634" width="80.7265625" customWidth="1"/>
    <col min="5635" max="5635" width="7.7265625" bestFit="1" customWidth="1"/>
    <col min="5636" max="5636" width="50.7265625" customWidth="1"/>
    <col min="5637" max="5637" width="17.453125" customWidth="1"/>
    <col min="5638" max="5639" width="7.7265625" customWidth="1"/>
    <col min="5640" max="5640" width="7.81640625" customWidth="1"/>
    <col min="5641" max="5641" width="7.1796875" customWidth="1"/>
    <col min="5642" max="5643" width="7.7265625" customWidth="1"/>
    <col min="5889" max="5889" width="18.54296875" customWidth="1"/>
    <col min="5890" max="5890" width="80.7265625" customWidth="1"/>
    <col min="5891" max="5891" width="7.7265625" bestFit="1" customWidth="1"/>
    <col min="5892" max="5892" width="50.7265625" customWidth="1"/>
    <col min="5893" max="5893" width="17.453125" customWidth="1"/>
    <col min="5894" max="5895" width="7.7265625" customWidth="1"/>
    <col min="5896" max="5896" width="7.81640625" customWidth="1"/>
    <col min="5897" max="5897" width="7.1796875" customWidth="1"/>
    <col min="5898" max="5899" width="7.7265625" customWidth="1"/>
    <col min="6145" max="6145" width="18.54296875" customWidth="1"/>
    <col min="6146" max="6146" width="80.7265625" customWidth="1"/>
    <col min="6147" max="6147" width="7.7265625" bestFit="1" customWidth="1"/>
    <col min="6148" max="6148" width="50.7265625" customWidth="1"/>
    <col min="6149" max="6149" width="17.453125" customWidth="1"/>
    <col min="6150" max="6151" width="7.7265625" customWidth="1"/>
    <col min="6152" max="6152" width="7.81640625" customWidth="1"/>
    <col min="6153" max="6153" width="7.1796875" customWidth="1"/>
    <col min="6154" max="6155" width="7.7265625" customWidth="1"/>
    <col min="6401" max="6401" width="18.54296875" customWidth="1"/>
    <col min="6402" max="6402" width="80.7265625" customWidth="1"/>
    <col min="6403" max="6403" width="7.7265625" bestFit="1" customWidth="1"/>
    <col min="6404" max="6404" width="50.7265625" customWidth="1"/>
    <col min="6405" max="6405" width="17.453125" customWidth="1"/>
    <col min="6406" max="6407" width="7.7265625" customWidth="1"/>
    <col min="6408" max="6408" width="7.81640625" customWidth="1"/>
    <col min="6409" max="6409" width="7.1796875" customWidth="1"/>
    <col min="6410" max="6411" width="7.7265625" customWidth="1"/>
    <col min="6657" max="6657" width="18.54296875" customWidth="1"/>
    <col min="6658" max="6658" width="80.7265625" customWidth="1"/>
    <col min="6659" max="6659" width="7.7265625" bestFit="1" customWidth="1"/>
    <col min="6660" max="6660" width="50.7265625" customWidth="1"/>
    <col min="6661" max="6661" width="17.453125" customWidth="1"/>
    <col min="6662" max="6663" width="7.7265625" customWidth="1"/>
    <col min="6664" max="6664" width="7.81640625" customWidth="1"/>
    <col min="6665" max="6665" width="7.1796875" customWidth="1"/>
    <col min="6666" max="6667" width="7.7265625" customWidth="1"/>
    <col min="6913" max="6913" width="18.54296875" customWidth="1"/>
    <col min="6914" max="6914" width="80.7265625" customWidth="1"/>
    <col min="6915" max="6915" width="7.7265625" bestFit="1" customWidth="1"/>
    <col min="6916" max="6916" width="50.7265625" customWidth="1"/>
    <col min="6917" max="6917" width="17.453125" customWidth="1"/>
    <col min="6918" max="6919" width="7.7265625" customWidth="1"/>
    <col min="6920" max="6920" width="7.81640625" customWidth="1"/>
    <col min="6921" max="6921" width="7.1796875" customWidth="1"/>
    <col min="6922" max="6923" width="7.7265625" customWidth="1"/>
    <col min="7169" max="7169" width="18.54296875" customWidth="1"/>
    <col min="7170" max="7170" width="80.7265625" customWidth="1"/>
    <col min="7171" max="7171" width="7.7265625" bestFit="1" customWidth="1"/>
    <col min="7172" max="7172" width="50.7265625" customWidth="1"/>
    <col min="7173" max="7173" width="17.453125" customWidth="1"/>
    <col min="7174" max="7175" width="7.7265625" customWidth="1"/>
    <col min="7176" max="7176" width="7.81640625" customWidth="1"/>
    <col min="7177" max="7177" width="7.1796875" customWidth="1"/>
    <col min="7178" max="7179" width="7.7265625" customWidth="1"/>
    <col min="7425" max="7425" width="18.54296875" customWidth="1"/>
    <col min="7426" max="7426" width="80.7265625" customWidth="1"/>
    <col min="7427" max="7427" width="7.7265625" bestFit="1" customWidth="1"/>
    <col min="7428" max="7428" width="50.7265625" customWidth="1"/>
    <col min="7429" max="7429" width="17.453125" customWidth="1"/>
    <col min="7430" max="7431" width="7.7265625" customWidth="1"/>
    <col min="7432" max="7432" width="7.81640625" customWidth="1"/>
    <col min="7433" max="7433" width="7.1796875" customWidth="1"/>
    <col min="7434" max="7435" width="7.7265625" customWidth="1"/>
    <col min="7681" max="7681" width="18.54296875" customWidth="1"/>
    <col min="7682" max="7682" width="80.7265625" customWidth="1"/>
    <col min="7683" max="7683" width="7.7265625" bestFit="1" customWidth="1"/>
    <col min="7684" max="7684" width="50.7265625" customWidth="1"/>
    <col min="7685" max="7685" width="17.453125" customWidth="1"/>
    <col min="7686" max="7687" width="7.7265625" customWidth="1"/>
    <col min="7688" max="7688" width="7.81640625" customWidth="1"/>
    <col min="7689" max="7689" width="7.1796875" customWidth="1"/>
    <col min="7690" max="7691" width="7.7265625" customWidth="1"/>
    <col min="7937" max="7937" width="18.54296875" customWidth="1"/>
    <col min="7938" max="7938" width="80.7265625" customWidth="1"/>
    <col min="7939" max="7939" width="7.7265625" bestFit="1" customWidth="1"/>
    <col min="7940" max="7940" width="50.7265625" customWidth="1"/>
    <col min="7941" max="7941" width="17.453125" customWidth="1"/>
    <col min="7942" max="7943" width="7.7265625" customWidth="1"/>
    <col min="7944" max="7944" width="7.81640625" customWidth="1"/>
    <col min="7945" max="7945" width="7.1796875" customWidth="1"/>
    <col min="7946" max="7947" width="7.7265625" customWidth="1"/>
    <col min="8193" max="8193" width="18.54296875" customWidth="1"/>
    <col min="8194" max="8194" width="80.7265625" customWidth="1"/>
    <col min="8195" max="8195" width="7.7265625" bestFit="1" customWidth="1"/>
    <col min="8196" max="8196" width="50.7265625" customWidth="1"/>
    <col min="8197" max="8197" width="17.453125" customWidth="1"/>
    <col min="8198" max="8199" width="7.7265625" customWidth="1"/>
    <col min="8200" max="8200" width="7.81640625" customWidth="1"/>
    <col min="8201" max="8201" width="7.1796875" customWidth="1"/>
    <col min="8202" max="8203" width="7.7265625" customWidth="1"/>
    <col min="8449" max="8449" width="18.54296875" customWidth="1"/>
    <col min="8450" max="8450" width="80.7265625" customWidth="1"/>
    <col min="8451" max="8451" width="7.7265625" bestFit="1" customWidth="1"/>
    <col min="8452" max="8452" width="50.7265625" customWidth="1"/>
    <col min="8453" max="8453" width="17.453125" customWidth="1"/>
    <col min="8454" max="8455" width="7.7265625" customWidth="1"/>
    <col min="8456" max="8456" width="7.81640625" customWidth="1"/>
    <col min="8457" max="8457" width="7.1796875" customWidth="1"/>
    <col min="8458" max="8459" width="7.7265625" customWidth="1"/>
    <col min="8705" max="8705" width="18.54296875" customWidth="1"/>
    <col min="8706" max="8706" width="80.7265625" customWidth="1"/>
    <col min="8707" max="8707" width="7.7265625" bestFit="1" customWidth="1"/>
    <col min="8708" max="8708" width="50.7265625" customWidth="1"/>
    <col min="8709" max="8709" width="17.453125" customWidth="1"/>
    <col min="8710" max="8711" width="7.7265625" customWidth="1"/>
    <col min="8712" max="8712" width="7.81640625" customWidth="1"/>
    <col min="8713" max="8713" width="7.1796875" customWidth="1"/>
    <col min="8714" max="8715" width="7.7265625" customWidth="1"/>
    <col min="8961" max="8961" width="18.54296875" customWidth="1"/>
    <col min="8962" max="8962" width="80.7265625" customWidth="1"/>
    <col min="8963" max="8963" width="7.7265625" bestFit="1" customWidth="1"/>
    <col min="8964" max="8964" width="50.7265625" customWidth="1"/>
    <col min="8965" max="8965" width="17.453125" customWidth="1"/>
    <col min="8966" max="8967" width="7.7265625" customWidth="1"/>
    <col min="8968" max="8968" width="7.81640625" customWidth="1"/>
    <col min="8969" max="8969" width="7.1796875" customWidth="1"/>
    <col min="8970" max="8971" width="7.7265625" customWidth="1"/>
    <col min="9217" max="9217" width="18.54296875" customWidth="1"/>
    <col min="9218" max="9218" width="80.7265625" customWidth="1"/>
    <col min="9219" max="9219" width="7.7265625" bestFit="1" customWidth="1"/>
    <col min="9220" max="9220" width="50.7265625" customWidth="1"/>
    <col min="9221" max="9221" width="17.453125" customWidth="1"/>
    <col min="9222" max="9223" width="7.7265625" customWidth="1"/>
    <col min="9224" max="9224" width="7.81640625" customWidth="1"/>
    <col min="9225" max="9225" width="7.1796875" customWidth="1"/>
    <col min="9226" max="9227" width="7.7265625" customWidth="1"/>
    <col min="9473" max="9473" width="18.54296875" customWidth="1"/>
    <col min="9474" max="9474" width="80.7265625" customWidth="1"/>
    <col min="9475" max="9475" width="7.7265625" bestFit="1" customWidth="1"/>
    <col min="9476" max="9476" width="50.7265625" customWidth="1"/>
    <col min="9477" max="9477" width="17.453125" customWidth="1"/>
    <col min="9478" max="9479" width="7.7265625" customWidth="1"/>
    <col min="9480" max="9480" width="7.81640625" customWidth="1"/>
    <col min="9481" max="9481" width="7.1796875" customWidth="1"/>
    <col min="9482" max="9483" width="7.7265625" customWidth="1"/>
    <col min="9729" max="9729" width="18.54296875" customWidth="1"/>
    <col min="9730" max="9730" width="80.7265625" customWidth="1"/>
    <col min="9731" max="9731" width="7.7265625" bestFit="1" customWidth="1"/>
    <col min="9732" max="9732" width="50.7265625" customWidth="1"/>
    <col min="9733" max="9733" width="17.453125" customWidth="1"/>
    <col min="9734" max="9735" width="7.7265625" customWidth="1"/>
    <col min="9736" max="9736" width="7.81640625" customWidth="1"/>
    <col min="9737" max="9737" width="7.1796875" customWidth="1"/>
    <col min="9738" max="9739" width="7.7265625" customWidth="1"/>
    <col min="9985" max="9985" width="18.54296875" customWidth="1"/>
    <col min="9986" max="9986" width="80.7265625" customWidth="1"/>
    <col min="9987" max="9987" width="7.7265625" bestFit="1" customWidth="1"/>
    <col min="9988" max="9988" width="50.7265625" customWidth="1"/>
    <col min="9989" max="9989" width="17.453125" customWidth="1"/>
    <col min="9990" max="9991" width="7.7265625" customWidth="1"/>
    <col min="9992" max="9992" width="7.81640625" customWidth="1"/>
    <col min="9993" max="9993" width="7.1796875" customWidth="1"/>
    <col min="9994" max="9995" width="7.7265625" customWidth="1"/>
    <col min="10241" max="10241" width="18.54296875" customWidth="1"/>
    <col min="10242" max="10242" width="80.7265625" customWidth="1"/>
    <col min="10243" max="10243" width="7.7265625" bestFit="1" customWidth="1"/>
    <col min="10244" max="10244" width="50.7265625" customWidth="1"/>
    <col min="10245" max="10245" width="17.453125" customWidth="1"/>
    <col min="10246" max="10247" width="7.7265625" customWidth="1"/>
    <col min="10248" max="10248" width="7.81640625" customWidth="1"/>
    <col min="10249" max="10249" width="7.1796875" customWidth="1"/>
    <col min="10250" max="10251" width="7.7265625" customWidth="1"/>
    <col min="10497" max="10497" width="18.54296875" customWidth="1"/>
    <col min="10498" max="10498" width="80.7265625" customWidth="1"/>
    <col min="10499" max="10499" width="7.7265625" bestFit="1" customWidth="1"/>
    <col min="10500" max="10500" width="50.7265625" customWidth="1"/>
    <col min="10501" max="10501" width="17.453125" customWidth="1"/>
    <col min="10502" max="10503" width="7.7265625" customWidth="1"/>
    <col min="10504" max="10504" width="7.81640625" customWidth="1"/>
    <col min="10505" max="10505" width="7.1796875" customWidth="1"/>
    <col min="10506" max="10507" width="7.7265625" customWidth="1"/>
    <col min="10753" max="10753" width="18.54296875" customWidth="1"/>
    <col min="10754" max="10754" width="80.7265625" customWidth="1"/>
    <col min="10755" max="10755" width="7.7265625" bestFit="1" customWidth="1"/>
    <col min="10756" max="10756" width="50.7265625" customWidth="1"/>
    <col min="10757" max="10757" width="17.453125" customWidth="1"/>
    <col min="10758" max="10759" width="7.7265625" customWidth="1"/>
    <col min="10760" max="10760" width="7.81640625" customWidth="1"/>
    <col min="10761" max="10761" width="7.1796875" customWidth="1"/>
    <col min="10762" max="10763" width="7.7265625" customWidth="1"/>
    <col min="11009" max="11009" width="18.54296875" customWidth="1"/>
    <col min="11010" max="11010" width="80.7265625" customWidth="1"/>
    <col min="11011" max="11011" width="7.7265625" bestFit="1" customWidth="1"/>
    <col min="11012" max="11012" width="50.7265625" customWidth="1"/>
    <col min="11013" max="11013" width="17.453125" customWidth="1"/>
    <col min="11014" max="11015" width="7.7265625" customWidth="1"/>
    <col min="11016" max="11016" width="7.81640625" customWidth="1"/>
    <col min="11017" max="11017" width="7.1796875" customWidth="1"/>
    <col min="11018" max="11019" width="7.7265625" customWidth="1"/>
    <col min="11265" max="11265" width="18.54296875" customWidth="1"/>
    <col min="11266" max="11266" width="80.7265625" customWidth="1"/>
    <col min="11267" max="11267" width="7.7265625" bestFit="1" customWidth="1"/>
    <col min="11268" max="11268" width="50.7265625" customWidth="1"/>
    <col min="11269" max="11269" width="17.453125" customWidth="1"/>
    <col min="11270" max="11271" width="7.7265625" customWidth="1"/>
    <col min="11272" max="11272" width="7.81640625" customWidth="1"/>
    <col min="11273" max="11273" width="7.1796875" customWidth="1"/>
    <col min="11274" max="11275" width="7.7265625" customWidth="1"/>
    <col min="11521" max="11521" width="18.54296875" customWidth="1"/>
    <col min="11522" max="11522" width="80.7265625" customWidth="1"/>
    <col min="11523" max="11523" width="7.7265625" bestFit="1" customWidth="1"/>
    <col min="11524" max="11524" width="50.7265625" customWidth="1"/>
    <col min="11525" max="11525" width="17.453125" customWidth="1"/>
    <col min="11526" max="11527" width="7.7265625" customWidth="1"/>
    <col min="11528" max="11528" width="7.81640625" customWidth="1"/>
    <col min="11529" max="11529" width="7.1796875" customWidth="1"/>
    <col min="11530" max="11531" width="7.7265625" customWidth="1"/>
    <col min="11777" max="11777" width="18.54296875" customWidth="1"/>
    <col min="11778" max="11778" width="80.7265625" customWidth="1"/>
    <col min="11779" max="11779" width="7.7265625" bestFit="1" customWidth="1"/>
    <col min="11780" max="11780" width="50.7265625" customWidth="1"/>
    <col min="11781" max="11781" width="17.453125" customWidth="1"/>
    <col min="11782" max="11783" width="7.7265625" customWidth="1"/>
    <col min="11784" max="11784" width="7.81640625" customWidth="1"/>
    <col min="11785" max="11785" width="7.1796875" customWidth="1"/>
    <col min="11786" max="11787" width="7.7265625" customWidth="1"/>
    <col min="12033" max="12033" width="18.54296875" customWidth="1"/>
    <col min="12034" max="12034" width="80.7265625" customWidth="1"/>
    <col min="12035" max="12035" width="7.7265625" bestFit="1" customWidth="1"/>
    <col min="12036" max="12036" width="50.7265625" customWidth="1"/>
    <col min="12037" max="12037" width="17.453125" customWidth="1"/>
    <col min="12038" max="12039" width="7.7265625" customWidth="1"/>
    <col min="12040" max="12040" width="7.81640625" customWidth="1"/>
    <col min="12041" max="12041" width="7.1796875" customWidth="1"/>
    <col min="12042" max="12043" width="7.7265625" customWidth="1"/>
    <col min="12289" max="12289" width="18.54296875" customWidth="1"/>
    <col min="12290" max="12290" width="80.7265625" customWidth="1"/>
    <col min="12291" max="12291" width="7.7265625" bestFit="1" customWidth="1"/>
    <col min="12292" max="12292" width="50.7265625" customWidth="1"/>
    <col min="12293" max="12293" width="17.453125" customWidth="1"/>
    <col min="12294" max="12295" width="7.7265625" customWidth="1"/>
    <col min="12296" max="12296" width="7.81640625" customWidth="1"/>
    <col min="12297" max="12297" width="7.1796875" customWidth="1"/>
    <col min="12298" max="12299" width="7.7265625" customWidth="1"/>
    <col min="12545" max="12545" width="18.54296875" customWidth="1"/>
    <col min="12546" max="12546" width="80.7265625" customWidth="1"/>
    <col min="12547" max="12547" width="7.7265625" bestFit="1" customWidth="1"/>
    <col min="12548" max="12548" width="50.7265625" customWidth="1"/>
    <col min="12549" max="12549" width="17.453125" customWidth="1"/>
    <col min="12550" max="12551" width="7.7265625" customWidth="1"/>
    <col min="12552" max="12552" width="7.81640625" customWidth="1"/>
    <col min="12553" max="12553" width="7.1796875" customWidth="1"/>
    <col min="12554" max="12555" width="7.7265625" customWidth="1"/>
    <col min="12801" max="12801" width="18.54296875" customWidth="1"/>
    <col min="12802" max="12802" width="80.7265625" customWidth="1"/>
    <col min="12803" max="12803" width="7.7265625" bestFit="1" customWidth="1"/>
    <col min="12804" max="12804" width="50.7265625" customWidth="1"/>
    <col min="12805" max="12805" width="17.453125" customWidth="1"/>
    <col min="12806" max="12807" width="7.7265625" customWidth="1"/>
    <col min="12808" max="12808" width="7.81640625" customWidth="1"/>
    <col min="12809" max="12809" width="7.1796875" customWidth="1"/>
    <col min="12810" max="12811" width="7.7265625" customWidth="1"/>
    <col min="13057" max="13057" width="18.54296875" customWidth="1"/>
    <col min="13058" max="13058" width="80.7265625" customWidth="1"/>
    <col min="13059" max="13059" width="7.7265625" bestFit="1" customWidth="1"/>
    <col min="13060" max="13060" width="50.7265625" customWidth="1"/>
    <col min="13061" max="13061" width="17.453125" customWidth="1"/>
    <col min="13062" max="13063" width="7.7265625" customWidth="1"/>
    <col min="13064" max="13064" width="7.81640625" customWidth="1"/>
    <col min="13065" max="13065" width="7.1796875" customWidth="1"/>
    <col min="13066" max="13067" width="7.7265625" customWidth="1"/>
    <col min="13313" max="13313" width="18.54296875" customWidth="1"/>
    <col min="13314" max="13314" width="80.7265625" customWidth="1"/>
    <col min="13315" max="13315" width="7.7265625" bestFit="1" customWidth="1"/>
    <col min="13316" max="13316" width="50.7265625" customWidth="1"/>
    <col min="13317" max="13317" width="17.453125" customWidth="1"/>
    <col min="13318" max="13319" width="7.7265625" customWidth="1"/>
    <col min="13320" max="13320" width="7.81640625" customWidth="1"/>
    <col min="13321" max="13321" width="7.1796875" customWidth="1"/>
    <col min="13322" max="13323" width="7.7265625" customWidth="1"/>
    <col min="13569" max="13569" width="18.54296875" customWidth="1"/>
    <col min="13570" max="13570" width="80.7265625" customWidth="1"/>
    <col min="13571" max="13571" width="7.7265625" bestFit="1" customWidth="1"/>
    <col min="13572" max="13572" width="50.7265625" customWidth="1"/>
    <col min="13573" max="13573" width="17.453125" customWidth="1"/>
    <col min="13574" max="13575" width="7.7265625" customWidth="1"/>
    <col min="13576" max="13576" width="7.81640625" customWidth="1"/>
    <col min="13577" max="13577" width="7.1796875" customWidth="1"/>
    <col min="13578" max="13579" width="7.7265625" customWidth="1"/>
    <col min="13825" max="13825" width="18.54296875" customWidth="1"/>
    <col min="13826" max="13826" width="80.7265625" customWidth="1"/>
    <col min="13827" max="13827" width="7.7265625" bestFit="1" customWidth="1"/>
    <col min="13828" max="13828" width="50.7265625" customWidth="1"/>
    <col min="13829" max="13829" width="17.453125" customWidth="1"/>
    <col min="13830" max="13831" width="7.7265625" customWidth="1"/>
    <col min="13832" max="13832" width="7.81640625" customWidth="1"/>
    <col min="13833" max="13833" width="7.1796875" customWidth="1"/>
    <col min="13834" max="13835" width="7.7265625" customWidth="1"/>
    <col min="14081" max="14081" width="18.54296875" customWidth="1"/>
    <col min="14082" max="14082" width="80.7265625" customWidth="1"/>
    <col min="14083" max="14083" width="7.7265625" bestFit="1" customWidth="1"/>
    <col min="14084" max="14084" width="50.7265625" customWidth="1"/>
    <col min="14085" max="14085" width="17.453125" customWidth="1"/>
    <col min="14086" max="14087" width="7.7265625" customWidth="1"/>
    <col min="14088" max="14088" width="7.81640625" customWidth="1"/>
    <col min="14089" max="14089" width="7.1796875" customWidth="1"/>
    <col min="14090" max="14091" width="7.7265625" customWidth="1"/>
    <col min="14337" max="14337" width="18.54296875" customWidth="1"/>
    <col min="14338" max="14338" width="80.7265625" customWidth="1"/>
    <col min="14339" max="14339" width="7.7265625" bestFit="1" customWidth="1"/>
    <col min="14340" max="14340" width="50.7265625" customWidth="1"/>
    <col min="14341" max="14341" width="17.453125" customWidth="1"/>
    <col min="14342" max="14343" width="7.7265625" customWidth="1"/>
    <col min="14344" max="14344" width="7.81640625" customWidth="1"/>
    <col min="14345" max="14345" width="7.1796875" customWidth="1"/>
    <col min="14346" max="14347" width="7.7265625" customWidth="1"/>
    <col min="14593" max="14593" width="18.54296875" customWidth="1"/>
    <col min="14594" max="14594" width="80.7265625" customWidth="1"/>
    <col min="14595" max="14595" width="7.7265625" bestFit="1" customWidth="1"/>
    <col min="14596" max="14596" width="50.7265625" customWidth="1"/>
    <col min="14597" max="14597" width="17.453125" customWidth="1"/>
    <col min="14598" max="14599" width="7.7265625" customWidth="1"/>
    <col min="14600" max="14600" width="7.81640625" customWidth="1"/>
    <col min="14601" max="14601" width="7.1796875" customWidth="1"/>
    <col min="14602" max="14603" width="7.7265625" customWidth="1"/>
    <col min="14849" max="14849" width="18.54296875" customWidth="1"/>
    <col min="14850" max="14850" width="80.7265625" customWidth="1"/>
    <col min="14851" max="14851" width="7.7265625" bestFit="1" customWidth="1"/>
    <col min="14852" max="14852" width="50.7265625" customWidth="1"/>
    <col min="14853" max="14853" width="17.453125" customWidth="1"/>
    <col min="14854" max="14855" width="7.7265625" customWidth="1"/>
    <col min="14856" max="14856" width="7.81640625" customWidth="1"/>
    <col min="14857" max="14857" width="7.1796875" customWidth="1"/>
    <col min="14858" max="14859" width="7.7265625" customWidth="1"/>
    <col min="15105" max="15105" width="18.54296875" customWidth="1"/>
    <col min="15106" max="15106" width="80.7265625" customWidth="1"/>
    <col min="15107" max="15107" width="7.7265625" bestFit="1" customWidth="1"/>
    <col min="15108" max="15108" width="50.7265625" customWidth="1"/>
    <col min="15109" max="15109" width="17.453125" customWidth="1"/>
    <col min="15110" max="15111" width="7.7265625" customWidth="1"/>
    <col min="15112" max="15112" width="7.81640625" customWidth="1"/>
    <col min="15113" max="15113" width="7.1796875" customWidth="1"/>
    <col min="15114" max="15115" width="7.7265625" customWidth="1"/>
    <col min="15361" max="15361" width="18.54296875" customWidth="1"/>
    <col min="15362" max="15362" width="80.7265625" customWidth="1"/>
    <col min="15363" max="15363" width="7.7265625" bestFit="1" customWidth="1"/>
    <col min="15364" max="15364" width="50.7265625" customWidth="1"/>
    <col min="15365" max="15365" width="17.453125" customWidth="1"/>
    <col min="15366" max="15367" width="7.7265625" customWidth="1"/>
    <col min="15368" max="15368" width="7.81640625" customWidth="1"/>
    <col min="15369" max="15369" width="7.1796875" customWidth="1"/>
    <col min="15370" max="15371" width="7.7265625" customWidth="1"/>
    <col min="15617" max="15617" width="18.54296875" customWidth="1"/>
    <col min="15618" max="15618" width="80.7265625" customWidth="1"/>
    <col min="15619" max="15619" width="7.7265625" bestFit="1" customWidth="1"/>
    <col min="15620" max="15620" width="50.7265625" customWidth="1"/>
    <col min="15621" max="15621" width="17.453125" customWidth="1"/>
    <col min="15622" max="15623" width="7.7265625" customWidth="1"/>
    <col min="15624" max="15624" width="7.81640625" customWidth="1"/>
    <col min="15625" max="15625" width="7.1796875" customWidth="1"/>
    <col min="15626" max="15627" width="7.7265625" customWidth="1"/>
    <col min="15873" max="15873" width="18.54296875" customWidth="1"/>
    <col min="15874" max="15874" width="80.7265625" customWidth="1"/>
    <col min="15875" max="15875" width="7.7265625" bestFit="1" customWidth="1"/>
    <col min="15876" max="15876" width="50.7265625" customWidth="1"/>
    <col min="15877" max="15877" width="17.453125" customWidth="1"/>
    <col min="15878" max="15879" width="7.7265625" customWidth="1"/>
    <col min="15880" max="15880" width="7.81640625" customWidth="1"/>
    <col min="15881" max="15881" width="7.1796875" customWidth="1"/>
    <col min="15882" max="15883" width="7.7265625" customWidth="1"/>
    <col min="16129" max="16129" width="18.54296875" customWidth="1"/>
    <col min="16130" max="16130" width="80.7265625" customWidth="1"/>
    <col min="16131" max="16131" width="7.7265625" bestFit="1" customWidth="1"/>
    <col min="16132" max="16132" width="50.7265625" customWidth="1"/>
    <col min="16133" max="16133" width="17.453125" customWidth="1"/>
    <col min="16134" max="16135" width="7.7265625" customWidth="1"/>
    <col min="16136" max="16136" width="7.81640625" customWidth="1"/>
    <col min="16137" max="16137" width="7.1796875" customWidth="1"/>
    <col min="16138" max="16139" width="7.7265625" customWidth="1"/>
  </cols>
  <sheetData>
    <row r="1" spans="1:15" s="4" customFormat="1" ht="60" customHeight="1" x14ac:dyDescent="0.2">
      <c r="A1" s="137" t="s">
        <v>289</v>
      </c>
      <c r="B1" s="137"/>
      <c r="C1" s="137"/>
      <c r="D1" s="137"/>
      <c r="E1" s="137"/>
      <c r="F1" s="137"/>
      <c r="G1" s="137"/>
      <c r="H1" s="137"/>
      <c r="I1" s="137"/>
    </row>
    <row r="2" spans="1:15" ht="15.5" x14ac:dyDescent="0.35">
      <c r="A2" s="5" t="s">
        <v>290</v>
      </c>
    </row>
    <row r="3" spans="1:15" x14ac:dyDescent="0.35">
      <c r="A3" s="7" t="s">
        <v>291</v>
      </c>
    </row>
    <row r="4" spans="1:15" s="9" customFormat="1" ht="15.75" customHeight="1" x14ac:dyDescent="0.35">
      <c r="A4" s="8" t="s">
        <v>791</v>
      </c>
      <c r="C4" s="10"/>
      <c r="F4" s="11"/>
    </row>
    <row r="5" spans="1:15" s="16" customFormat="1" ht="10.5" x14ac:dyDescent="0.2">
      <c r="A5" s="12" t="s">
        <v>792</v>
      </c>
      <c r="B5" s="13" t="s">
        <v>793</v>
      </c>
      <c r="C5" s="14" t="s">
        <v>794</v>
      </c>
      <c r="D5" s="13"/>
      <c r="E5" s="15"/>
      <c r="F5" s="15"/>
      <c r="G5" s="15"/>
      <c r="H5" s="15"/>
      <c r="I5" s="15"/>
      <c r="J5" s="15"/>
      <c r="K5" s="15"/>
      <c r="L5" s="15"/>
      <c r="M5" s="15"/>
      <c r="N5" s="15"/>
      <c r="O5" s="15"/>
    </row>
    <row r="6" spans="1:15" s="21" customFormat="1" ht="12.75" customHeight="1" x14ac:dyDescent="0.2">
      <c r="A6" s="17">
        <v>101</v>
      </c>
      <c r="B6" s="18" t="s">
        <v>116</v>
      </c>
      <c r="C6" s="19">
        <v>10</v>
      </c>
      <c r="D6" s="15"/>
      <c r="E6" s="20"/>
      <c r="F6" s="15"/>
      <c r="G6" s="15"/>
      <c r="H6" s="15"/>
      <c r="I6" s="15"/>
      <c r="J6" s="15"/>
      <c r="K6" s="15"/>
      <c r="L6" s="15"/>
      <c r="M6" s="15"/>
    </row>
    <row r="7" spans="1:15" s="21" customFormat="1" ht="12.75" customHeight="1" x14ac:dyDescent="0.2">
      <c r="A7" s="17">
        <v>102</v>
      </c>
      <c r="B7" s="18" t="s">
        <v>55</v>
      </c>
      <c r="C7" s="19">
        <v>10</v>
      </c>
      <c r="D7" s="15"/>
      <c r="E7" s="22"/>
      <c r="F7" s="15"/>
      <c r="G7" s="15"/>
      <c r="H7" s="15"/>
      <c r="I7" s="15"/>
      <c r="J7" s="15"/>
      <c r="K7" s="15"/>
      <c r="L7" s="15"/>
      <c r="M7" s="15"/>
    </row>
    <row r="8" spans="1:15" s="21" customFormat="1" ht="12.75" customHeight="1" x14ac:dyDescent="0.2">
      <c r="A8" s="17">
        <v>103</v>
      </c>
      <c r="B8" s="18" t="s">
        <v>119</v>
      </c>
      <c r="C8" s="19">
        <v>10</v>
      </c>
      <c r="D8" s="15"/>
      <c r="E8" s="20"/>
      <c r="F8" s="15"/>
      <c r="G8" s="15"/>
      <c r="H8" s="15"/>
      <c r="I8" s="15"/>
      <c r="J8" s="15"/>
      <c r="K8" s="15"/>
      <c r="L8" s="15"/>
      <c r="M8" s="15"/>
    </row>
    <row r="9" spans="1:15" s="21" customFormat="1" ht="12.75" customHeight="1" x14ac:dyDescent="0.2">
      <c r="A9" s="17">
        <v>201</v>
      </c>
      <c r="B9" s="18" t="s">
        <v>120</v>
      </c>
      <c r="C9" s="19">
        <v>10</v>
      </c>
      <c r="D9" s="15"/>
      <c r="E9" s="22"/>
      <c r="F9" s="15"/>
      <c r="G9" s="15"/>
      <c r="H9" s="15"/>
      <c r="I9" s="15"/>
      <c r="J9" s="15"/>
      <c r="K9" s="15"/>
      <c r="L9" s="15"/>
      <c r="M9" s="15"/>
    </row>
    <row r="10" spans="1:15" s="21" customFormat="1" ht="12.75" customHeight="1" x14ac:dyDescent="0.2">
      <c r="A10" s="17">
        <v>301</v>
      </c>
      <c r="B10" s="18" t="s">
        <v>121</v>
      </c>
      <c r="C10" s="19">
        <v>10</v>
      </c>
      <c r="D10" s="15"/>
      <c r="E10" s="22"/>
      <c r="F10" s="15"/>
      <c r="G10" s="15"/>
      <c r="H10" s="15"/>
      <c r="I10" s="15"/>
      <c r="J10" s="15"/>
      <c r="K10" s="15"/>
      <c r="L10" s="15"/>
      <c r="M10" s="15"/>
    </row>
    <row r="11" spans="1:15" s="21" customFormat="1" ht="12.75" customHeight="1" x14ac:dyDescent="0.2">
      <c r="A11" s="17">
        <v>401</v>
      </c>
      <c r="B11" s="18" t="s">
        <v>122</v>
      </c>
      <c r="C11" s="19">
        <v>10</v>
      </c>
      <c r="D11" s="15"/>
      <c r="E11" s="22"/>
      <c r="F11" s="15"/>
      <c r="G11" s="15"/>
      <c r="H11" s="15"/>
      <c r="I11" s="15"/>
      <c r="J11" s="15"/>
      <c r="K11" s="15"/>
      <c r="L11" s="15"/>
      <c r="M11" s="15"/>
    </row>
    <row r="12" spans="1:15" s="21" customFormat="1" ht="12.75" customHeight="1" x14ac:dyDescent="0.2">
      <c r="A12" s="17">
        <v>501</v>
      </c>
      <c r="B12" s="18" t="s">
        <v>123</v>
      </c>
      <c r="C12" s="19">
        <v>10</v>
      </c>
      <c r="D12" s="15"/>
      <c r="E12" s="22"/>
      <c r="F12" s="15"/>
      <c r="G12" s="15"/>
      <c r="H12" s="15"/>
      <c r="I12" s="15"/>
      <c r="J12" s="15"/>
      <c r="K12" s="15"/>
      <c r="L12" s="15"/>
      <c r="M12" s="15"/>
    </row>
    <row r="13" spans="1:15" s="21" customFormat="1" ht="12.75" customHeight="1" x14ac:dyDescent="0.2">
      <c r="A13" s="17">
        <v>601</v>
      </c>
      <c r="B13" s="18" t="s">
        <v>124</v>
      </c>
      <c r="C13" s="19">
        <v>20</v>
      </c>
      <c r="D13" s="15"/>
      <c r="E13" s="22"/>
      <c r="F13" s="15"/>
      <c r="G13" s="15"/>
      <c r="H13" s="15"/>
      <c r="I13" s="15"/>
      <c r="J13" s="15"/>
      <c r="K13" s="15"/>
      <c r="L13" s="15"/>
      <c r="M13" s="15"/>
    </row>
    <row r="14" spans="1:15" s="21" customFormat="1" ht="12.75" customHeight="1" x14ac:dyDescent="0.2">
      <c r="A14" s="17">
        <v>701</v>
      </c>
      <c r="B14" s="18" t="s">
        <v>127</v>
      </c>
      <c r="C14" s="19">
        <v>20</v>
      </c>
      <c r="D14" s="15"/>
      <c r="E14" s="22"/>
      <c r="F14" s="15"/>
      <c r="G14" s="15"/>
      <c r="H14" s="15"/>
      <c r="I14" s="15"/>
      <c r="J14" s="15"/>
      <c r="K14" s="15"/>
      <c r="L14" s="15"/>
      <c r="M14" s="15"/>
    </row>
    <row r="15" spans="1:15" s="21" customFormat="1" ht="12.75" customHeight="1" x14ac:dyDescent="0.2">
      <c r="A15" s="17">
        <v>801</v>
      </c>
      <c r="B15" s="18" t="s">
        <v>128</v>
      </c>
      <c r="C15" s="19">
        <v>20</v>
      </c>
      <c r="D15" s="15"/>
      <c r="E15" s="22"/>
      <c r="F15" s="15"/>
      <c r="G15" s="15"/>
      <c r="H15" s="15"/>
      <c r="I15" s="15"/>
      <c r="J15" s="15"/>
      <c r="K15" s="15"/>
      <c r="L15" s="15"/>
      <c r="M15" s="15"/>
    </row>
    <row r="16" spans="1:15" s="21" customFormat="1" ht="12.75" customHeight="1" x14ac:dyDescent="0.2">
      <c r="A16" s="17">
        <v>802</v>
      </c>
      <c r="B16" s="18" t="s">
        <v>129</v>
      </c>
      <c r="C16" s="19">
        <v>20</v>
      </c>
      <c r="D16" s="15"/>
      <c r="E16" s="20"/>
      <c r="F16" s="15"/>
      <c r="G16" s="15"/>
      <c r="H16" s="15"/>
      <c r="I16" s="15"/>
      <c r="J16" s="15"/>
      <c r="K16" s="15"/>
      <c r="L16" s="15"/>
      <c r="M16" s="15"/>
    </row>
    <row r="17" spans="1:13" s="21" customFormat="1" ht="12.75" customHeight="1" x14ac:dyDescent="0.2">
      <c r="A17" s="17">
        <v>901</v>
      </c>
      <c r="B17" s="18" t="s">
        <v>130</v>
      </c>
      <c r="C17" s="19">
        <v>20</v>
      </c>
      <c r="D17" s="15"/>
      <c r="E17" s="22"/>
      <c r="F17" s="15"/>
      <c r="G17" s="15"/>
      <c r="H17" s="15"/>
      <c r="I17" s="15"/>
      <c r="J17" s="15"/>
      <c r="K17" s="15"/>
      <c r="L17" s="15"/>
      <c r="M17" s="15"/>
    </row>
    <row r="18" spans="1:13" s="21" customFormat="1" ht="12.75" customHeight="1" x14ac:dyDescent="0.2">
      <c r="A18" s="17">
        <v>1001</v>
      </c>
      <c r="B18" s="18" t="s">
        <v>131</v>
      </c>
      <c r="C18" s="19">
        <v>20</v>
      </c>
      <c r="D18" s="15"/>
      <c r="E18" s="22"/>
      <c r="F18" s="15"/>
      <c r="G18" s="15"/>
      <c r="H18" s="15"/>
      <c r="I18" s="15"/>
      <c r="J18" s="15"/>
      <c r="K18" s="15"/>
      <c r="L18" s="15"/>
      <c r="M18" s="15"/>
    </row>
    <row r="19" spans="1:13" s="21" customFormat="1" ht="12.75" customHeight="1" x14ac:dyDescent="0.2">
      <c r="A19" s="17">
        <v>1101</v>
      </c>
      <c r="B19" s="18" t="s">
        <v>132</v>
      </c>
      <c r="C19" s="19">
        <v>30</v>
      </c>
      <c r="D19" s="15"/>
      <c r="E19" s="22"/>
      <c r="F19" s="15"/>
      <c r="G19" s="15"/>
      <c r="H19" s="15"/>
      <c r="I19" s="15"/>
      <c r="J19" s="15"/>
      <c r="K19" s="15"/>
      <c r="L19" s="15"/>
      <c r="M19" s="15"/>
    </row>
    <row r="20" spans="1:13" s="21" customFormat="1" ht="12.75" customHeight="1" x14ac:dyDescent="0.2">
      <c r="A20" s="17">
        <v>1102</v>
      </c>
      <c r="B20" s="18" t="s">
        <v>135</v>
      </c>
      <c r="C20" s="19">
        <v>30</v>
      </c>
      <c r="D20" s="15"/>
      <c r="E20" s="22"/>
      <c r="F20" s="15"/>
      <c r="G20" s="15"/>
      <c r="H20" s="15"/>
      <c r="I20" s="15"/>
      <c r="J20" s="15"/>
      <c r="K20" s="15"/>
      <c r="L20" s="15"/>
      <c r="M20" s="15"/>
    </row>
    <row r="21" spans="1:13" s="21" customFormat="1" ht="12.75" customHeight="1" x14ac:dyDescent="0.2">
      <c r="A21" s="17">
        <v>1103</v>
      </c>
      <c r="B21" s="18" t="s">
        <v>136</v>
      </c>
      <c r="C21" s="19">
        <v>30</v>
      </c>
      <c r="D21" s="15"/>
      <c r="E21" s="22"/>
      <c r="F21" s="15"/>
      <c r="G21" s="15"/>
      <c r="H21" s="15"/>
      <c r="I21" s="15"/>
      <c r="J21" s="15"/>
      <c r="K21" s="15"/>
      <c r="L21" s="15"/>
      <c r="M21" s="15"/>
    </row>
    <row r="22" spans="1:13" ht="12.75" customHeight="1" x14ac:dyDescent="0.35">
      <c r="A22" s="23">
        <v>1104</v>
      </c>
      <c r="B22" s="18" t="s">
        <v>137</v>
      </c>
      <c r="C22" s="24">
        <v>30</v>
      </c>
      <c r="D22" s="15"/>
      <c r="E22" s="22"/>
      <c r="F22" s="15"/>
    </row>
    <row r="23" spans="1:13" ht="12.75" customHeight="1" x14ac:dyDescent="0.35">
      <c r="A23" s="23">
        <v>1105</v>
      </c>
      <c r="B23" s="18" t="s">
        <v>138</v>
      </c>
      <c r="C23" s="24">
        <v>30</v>
      </c>
      <c r="D23" s="15"/>
      <c r="E23" s="22"/>
      <c r="F23" s="15"/>
    </row>
    <row r="24" spans="1:13" ht="12.75" customHeight="1" x14ac:dyDescent="0.35">
      <c r="A24" s="23">
        <v>1106</v>
      </c>
      <c r="B24" s="18" t="s">
        <v>139</v>
      </c>
      <c r="C24" s="24">
        <v>30</v>
      </c>
      <c r="D24" s="15"/>
      <c r="E24" s="22"/>
      <c r="F24" s="15"/>
    </row>
    <row r="25" spans="1:13" ht="12.75" customHeight="1" x14ac:dyDescent="0.35">
      <c r="A25" s="23">
        <v>1107</v>
      </c>
      <c r="B25" s="18" t="s">
        <v>140</v>
      </c>
      <c r="C25" s="24">
        <v>30</v>
      </c>
      <c r="D25" s="15"/>
      <c r="E25" s="22"/>
      <c r="F25" s="15"/>
    </row>
    <row r="26" spans="1:13" ht="12.75" customHeight="1" x14ac:dyDescent="0.35">
      <c r="A26" s="23">
        <v>1108</v>
      </c>
      <c r="B26" s="18" t="s">
        <v>141</v>
      </c>
      <c r="C26" s="24">
        <v>30</v>
      </c>
      <c r="D26" s="15"/>
      <c r="E26" s="22"/>
      <c r="F26" s="15"/>
    </row>
    <row r="27" spans="1:13" ht="12.75" customHeight="1" x14ac:dyDescent="0.35">
      <c r="A27" s="23">
        <v>1109</v>
      </c>
      <c r="B27" s="18" t="s">
        <v>142</v>
      </c>
      <c r="C27" s="24">
        <v>30</v>
      </c>
      <c r="D27" s="15"/>
      <c r="E27" s="22"/>
      <c r="F27" s="15"/>
    </row>
    <row r="28" spans="1:13" ht="12.75" customHeight="1" x14ac:dyDescent="0.35">
      <c r="A28" s="23">
        <v>1201</v>
      </c>
      <c r="B28" s="18" t="s">
        <v>143</v>
      </c>
      <c r="C28" s="24">
        <v>30</v>
      </c>
      <c r="D28" s="15"/>
      <c r="E28" s="22"/>
      <c r="F28" s="15"/>
    </row>
    <row r="29" spans="1:13" ht="12.75" customHeight="1" x14ac:dyDescent="0.35">
      <c r="A29" s="23">
        <v>1202</v>
      </c>
      <c r="B29" s="18" t="s">
        <v>144</v>
      </c>
      <c r="C29" s="24">
        <v>30</v>
      </c>
      <c r="D29" s="15"/>
      <c r="E29" s="22"/>
      <c r="F29" s="15"/>
    </row>
    <row r="30" spans="1:13" ht="12.75" customHeight="1" x14ac:dyDescent="0.35">
      <c r="A30" s="23">
        <v>1203</v>
      </c>
      <c r="B30" s="18" t="s">
        <v>381</v>
      </c>
      <c r="C30" s="24">
        <v>30</v>
      </c>
      <c r="D30" s="15"/>
      <c r="E30" s="22"/>
      <c r="F30" s="15"/>
    </row>
    <row r="31" spans="1:13" ht="12.75" customHeight="1" x14ac:dyDescent="0.35">
      <c r="A31" s="23">
        <v>1204</v>
      </c>
      <c r="B31" s="18" t="s">
        <v>384</v>
      </c>
      <c r="C31" s="24">
        <v>30</v>
      </c>
      <c r="D31" s="15"/>
      <c r="E31" s="22"/>
      <c r="F31" s="15"/>
    </row>
    <row r="32" spans="1:13" ht="12.75" customHeight="1" x14ac:dyDescent="0.35">
      <c r="A32" s="23">
        <v>1301</v>
      </c>
      <c r="B32" s="18" t="s">
        <v>146</v>
      </c>
      <c r="C32" s="24">
        <v>30</v>
      </c>
      <c r="D32" s="15"/>
      <c r="E32" s="22"/>
      <c r="F32" s="15"/>
    </row>
    <row r="33" spans="1:6" ht="12.75" customHeight="1" x14ac:dyDescent="0.35">
      <c r="A33" s="23">
        <v>1302</v>
      </c>
      <c r="B33" s="18" t="s">
        <v>147</v>
      </c>
      <c r="C33" s="24">
        <v>30</v>
      </c>
      <c r="D33" s="15"/>
      <c r="E33" s="20"/>
      <c r="F33" s="15"/>
    </row>
    <row r="34" spans="1:6" ht="12.75" customHeight="1" x14ac:dyDescent="0.35">
      <c r="A34" s="23">
        <v>1303</v>
      </c>
      <c r="B34" s="18" t="s">
        <v>148</v>
      </c>
      <c r="C34" s="24">
        <v>30</v>
      </c>
      <c r="D34" s="15"/>
      <c r="E34" s="20"/>
      <c r="F34" s="15"/>
    </row>
    <row r="35" spans="1:6" ht="12.75" customHeight="1" x14ac:dyDescent="0.35">
      <c r="A35" s="23">
        <v>1304</v>
      </c>
      <c r="B35" s="18" t="s">
        <v>149</v>
      </c>
      <c r="C35" s="24">
        <v>30</v>
      </c>
      <c r="D35" s="15"/>
      <c r="E35" s="22"/>
      <c r="F35" s="15"/>
    </row>
    <row r="36" spans="1:6" ht="12.75" customHeight="1" x14ac:dyDescent="0.35">
      <c r="A36" s="23">
        <v>1305</v>
      </c>
      <c r="B36" s="18" t="s">
        <v>150</v>
      </c>
      <c r="C36" s="24">
        <v>30</v>
      </c>
      <c r="D36" s="15"/>
      <c r="E36" s="20"/>
      <c r="F36" s="15"/>
    </row>
    <row r="37" spans="1:6" ht="12.75" customHeight="1" x14ac:dyDescent="0.35">
      <c r="A37" s="23">
        <v>1306</v>
      </c>
      <c r="B37" s="18" t="s">
        <v>151</v>
      </c>
      <c r="C37" s="24">
        <v>30</v>
      </c>
      <c r="D37" s="15"/>
      <c r="E37" s="22"/>
      <c r="F37" s="15"/>
    </row>
    <row r="38" spans="1:6" ht="12.75" customHeight="1" x14ac:dyDescent="0.35">
      <c r="A38" s="23">
        <v>1401</v>
      </c>
      <c r="B38" s="18" t="s">
        <v>152</v>
      </c>
      <c r="C38" s="24">
        <v>30</v>
      </c>
      <c r="D38" s="15"/>
      <c r="E38" s="22"/>
      <c r="F38" s="15"/>
    </row>
    <row r="39" spans="1:6" ht="12.75" customHeight="1" x14ac:dyDescent="0.35">
      <c r="A39" s="23">
        <v>1402</v>
      </c>
      <c r="B39" s="18" t="s">
        <v>153</v>
      </c>
      <c r="C39" s="24">
        <v>30</v>
      </c>
      <c r="D39" s="15"/>
      <c r="E39" s="20"/>
      <c r="F39" s="15"/>
    </row>
    <row r="40" spans="1:6" ht="12.75" customHeight="1" x14ac:dyDescent="0.35">
      <c r="A40" s="23">
        <v>1501</v>
      </c>
      <c r="B40" s="18" t="s">
        <v>154</v>
      </c>
      <c r="C40" s="24">
        <v>30</v>
      </c>
      <c r="D40" s="15"/>
      <c r="E40" s="20"/>
      <c r="F40" s="15"/>
    </row>
    <row r="41" spans="1:6" ht="12.75" customHeight="1" x14ac:dyDescent="0.35">
      <c r="A41" s="23">
        <v>1502</v>
      </c>
      <c r="B41" s="18" t="s">
        <v>155</v>
      </c>
      <c r="C41" s="24">
        <v>30</v>
      </c>
      <c r="D41" s="15"/>
      <c r="E41" s="20"/>
      <c r="F41" s="15"/>
    </row>
    <row r="42" spans="1:6" ht="12.75" customHeight="1" x14ac:dyDescent="0.35">
      <c r="A42" s="23">
        <v>1601</v>
      </c>
      <c r="B42" s="18" t="s">
        <v>156</v>
      </c>
      <c r="C42" s="24">
        <v>30</v>
      </c>
      <c r="D42" s="15"/>
      <c r="E42" s="22"/>
      <c r="F42" s="15"/>
    </row>
    <row r="43" spans="1:6" ht="12.75" customHeight="1" x14ac:dyDescent="0.35">
      <c r="A43" s="23">
        <v>1701</v>
      </c>
      <c r="B43" s="18" t="s">
        <v>157</v>
      </c>
      <c r="C43" s="24">
        <v>30</v>
      </c>
      <c r="D43" s="15"/>
      <c r="E43" s="22"/>
      <c r="F43" s="15"/>
    </row>
    <row r="44" spans="1:6" ht="12.75" customHeight="1" x14ac:dyDescent="0.35">
      <c r="A44" s="23">
        <v>1801</v>
      </c>
      <c r="B44" s="18" t="s">
        <v>158</v>
      </c>
      <c r="C44" s="24">
        <v>30</v>
      </c>
      <c r="D44" s="15"/>
      <c r="E44" s="20"/>
      <c r="F44" s="15"/>
    </row>
    <row r="45" spans="1:6" ht="12.75" customHeight="1" x14ac:dyDescent="0.35">
      <c r="A45" s="23">
        <v>1802</v>
      </c>
      <c r="B45" s="18" t="s">
        <v>159</v>
      </c>
      <c r="C45" s="24">
        <v>30</v>
      </c>
      <c r="D45" s="15"/>
      <c r="E45" s="20"/>
      <c r="F45" s="15"/>
    </row>
    <row r="46" spans="1:6" ht="12.75" customHeight="1" x14ac:dyDescent="0.35">
      <c r="A46" s="23">
        <v>1803</v>
      </c>
      <c r="B46" s="18" t="s">
        <v>160</v>
      </c>
      <c r="C46" s="24">
        <v>30</v>
      </c>
      <c r="D46" s="15"/>
      <c r="E46" s="20"/>
      <c r="F46" s="15"/>
    </row>
    <row r="47" spans="1:6" ht="12.75" customHeight="1" x14ac:dyDescent="0.35">
      <c r="A47" s="23">
        <v>1804</v>
      </c>
      <c r="B47" s="18" t="s">
        <v>161</v>
      </c>
      <c r="C47" s="24">
        <v>30</v>
      </c>
      <c r="D47" s="15"/>
      <c r="E47" s="20"/>
      <c r="F47" s="15"/>
    </row>
    <row r="48" spans="1:6" ht="12.75" customHeight="1" x14ac:dyDescent="0.35">
      <c r="A48" s="23">
        <v>1901</v>
      </c>
      <c r="B48" s="18" t="s">
        <v>162</v>
      </c>
      <c r="C48" s="24">
        <v>30</v>
      </c>
      <c r="D48" s="15"/>
      <c r="E48" s="20"/>
      <c r="F48" s="15"/>
    </row>
    <row r="49" spans="1:6" ht="12.75" customHeight="1" x14ac:dyDescent="0.35">
      <c r="A49" s="23">
        <v>1902</v>
      </c>
      <c r="B49" s="18" t="s">
        <v>163</v>
      </c>
      <c r="C49" s="24">
        <v>30</v>
      </c>
      <c r="D49" s="15"/>
      <c r="E49" s="22"/>
      <c r="F49" s="15"/>
    </row>
    <row r="50" spans="1:6" ht="12.75" customHeight="1" x14ac:dyDescent="0.35">
      <c r="A50" s="23">
        <v>2001</v>
      </c>
      <c r="B50" s="18" t="s">
        <v>164</v>
      </c>
      <c r="C50" s="24">
        <v>30</v>
      </c>
      <c r="D50" s="15"/>
      <c r="E50" s="22"/>
      <c r="F50" s="15"/>
    </row>
    <row r="51" spans="1:6" ht="12.75" customHeight="1" x14ac:dyDescent="0.35">
      <c r="A51" s="23">
        <v>2002</v>
      </c>
      <c r="B51" s="18" t="s">
        <v>165</v>
      </c>
      <c r="C51" s="24">
        <v>30</v>
      </c>
      <c r="D51" s="15"/>
      <c r="E51" s="22"/>
      <c r="F51" s="15"/>
    </row>
    <row r="52" spans="1:6" ht="12.75" customHeight="1" x14ac:dyDescent="0.35">
      <c r="A52" s="23">
        <v>2003</v>
      </c>
      <c r="B52" s="18" t="s">
        <v>166</v>
      </c>
      <c r="C52" s="24">
        <v>30</v>
      </c>
      <c r="D52" s="15"/>
      <c r="E52" s="22"/>
      <c r="F52" s="15"/>
    </row>
    <row r="53" spans="1:6" ht="12.75" customHeight="1" x14ac:dyDescent="0.35">
      <c r="A53" s="23">
        <v>2004</v>
      </c>
      <c r="B53" s="18" t="s">
        <v>167</v>
      </c>
      <c r="C53" s="24">
        <v>30</v>
      </c>
      <c r="D53" s="15"/>
      <c r="E53" s="22"/>
      <c r="F53" s="15"/>
    </row>
    <row r="54" spans="1:6" ht="12.75" customHeight="1" x14ac:dyDescent="0.35">
      <c r="A54" s="23">
        <v>2005</v>
      </c>
      <c r="B54" s="18" t="s">
        <v>168</v>
      </c>
      <c r="C54" s="24">
        <v>30</v>
      </c>
      <c r="D54" s="15"/>
      <c r="E54" s="22"/>
      <c r="F54" s="15"/>
    </row>
    <row r="55" spans="1:6" ht="12.75" customHeight="1" x14ac:dyDescent="0.35">
      <c r="A55" s="23">
        <v>2101</v>
      </c>
      <c r="B55" s="18" t="s">
        <v>169</v>
      </c>
      <c r="C55" s="24">
        <v>30</v>
      </c>
      <c r="D55" s="15"/>
      <c r="E55" s="22"/>
      <c r="F55" s="15"/>
    </row>
    <row r="56" spans="1:6" ht="12.75" customHeight="1" x14ac:dyDescent="0.35">
      <c r="A56" s="23">
        <v>2102</v>
      </c>
      <c r="B56" s="18" t="s">
        <v>170</v>
      </c>
      <c r="C56" s="24">
        <v>30</v>
      </c>
      <c r="D56" s="15"/>
      <c r="E56" s="22"/>
      <c r="F56" s="15"/>
    </row>
    <row r="57" spans="1:6" ht="12.75" customHeight="1" x14ac:dyDescent="0.35">
      <c r="A57" s="23">
        <v>2201</v>
      </c>
      <c r="B57" s="18" t="s">
        <v>171</v>
      </c>
      <c r="C57" s="24">
        <v>30</v>
      </c>
      <c r="D57" s="15"/>
      <c r="E57" s="22"/>
      <c r="F57" s="15"/>
    </row>
    <row r="58" spans="1:6" ht="12.75" customHeight="1" x14ac:dyDescent="0.35">
      <c r="A58" s="23">
        <v>2202</v>
      </c>
      <c r="B58" s="18" t="s">
        <v>172</v>
      </c>
      <c r="C58" s="24">
        <v>30</v>
      </c>
      <c r="D58" s="15"/>
      <c r="E58" s="22"/>
      <c r="F58" s="15"/>
    </row>
    <row r="59" spans="1:6" ht="12.75" customHeight="1" x14ac:dyDescent="0.35">
      <c r="A59" s="23">
        <v>2203</v>
      </c>
      <c r="B59" s="18" t="s">
        <v>173</v>
      </c>
      <c r="C59" s="24">
        <v>30</v>
      </c>
      <c r="D59" s="15"/>
      <c r="E59" s="22"/>
      <c r="F59" s="15"/>
    </row>
    <row r="60" spans="1:6" ht="12.75" customHeight="1" x14ac:dyDescent="0.35">
      <c r="A60" s="23">
        <v>2204</v>
      </c>
      <c r="B60" s="18" t="s">
        <v>174</v>
      </c>
      <c r="C60" s="24">
        <v>30</v>
      </c>
      <c r="D60" s="15"/>
      <c r="E60" s="22"/>
      <c r="F60" s="15"/>
    </row>
    <row r="61" spans="1:6" ht="12.75" customHeight="1" x14ac:dyDescent="0.35">
      <c r="A61" s="23">
        <v>2301</v>
      </c>
      <c r="B61" s="18" t="s">
        <v>175</v>
      </c>
      <c r="C61" s="24">
        <v>30</v>
      </c>
      <c r="D61" s="15"/>
      <c r="E61" s="22"/>
      <c r="F61" s="15"/>
    </row>
    <row r="62" spans="1:6" ht="12.75" customHeight="1" x14ac:dyDescent="0.35">
      <c r="A62" s="23">
        <v>2302</v>
      </c>
      <c r="B62" s="18" t="s">
        <v>176</v>
      </c>
      <c r="C62" s="24">
        <v>30</v>
      </c>
      <c r="D62" s="15"/>
      <c r="E62" s="22"/>
      <c r="F62" s="15"/>
    </row>
    <row r="63" spans="1:6" ht="12.75" customHeight="1" x14ac:dyDescent="0.35">
      <c r="A63" s="23">
        <v>2303</v>
      </c>
      <c r="B63" s="18" t="s">
        <v>177</v>
      </c>
      <c r="C63" s="24">
        <v>30</v>
      </c>
      <c r="D63" s="15"/>
      <c r="E63" s="20"/>
      <c r="F63" s="15"/>
    </row>
    <row r="64" spans="1:6" ht="12.75" customHeight="1" x14ac:dyDescent="0.35">
      <c r="A64" s="23">
        <v>2304</v>
      </c>
      <c r="B64" s="18" t="s">
        <v>178</v>
      </c>
      <c r="C64" s="24">
        <v>30</v>
      </c>
      <c r="D64" s="15"/>
      <c r="E64" s="22"/>
      <c r="F64" s="15"/>
    </row>
    <row r="65" spans="1:6" ht="12.75" customHeight="1" x14ac:dyDescent="0.35">
      <c r="A65" s="23">
        <v>2401</v>
      </c>
      <c r="B65" s="18" t="s">
        <v>179</v>
      </c>
      <c r="C65" s="24">
        <v>30</v>
      </c>
      <c r="D65" s="15"/>
      <c r="E65" s="22"/>
      <c r="F65" s="15"/>
    </row>
    <row r="66" spans="1:6" ht="12.75" customHeight="1" x14ac:dyDescent="0.35">
      <c r="A66" s="23">
        <v>2403</v>
      </c>
      <c r="B66" s="18" t="s">
        <v>180</v>
      </c>
      <c r="C66" s="24">
        <v>30</v>
      </c>
      <c r="D66" s="15"/>
      <c r="E66" s="22"/>
      <c r="F66" s="15"/>
    </row>
    <row r="67" spans="1:6" ht="12.75" customHeight="1" x14ac:dyDescent="0.35">
      <c r="A67" s="23">
        <v>2404</v>
      </c>
      <c r="B67" s="18" t="s">
        <v>181</v>
      </c>
      <c r="C67" s="24">
        <v>30</v>
      </c>
      <c r="D67" s="15"/>
      <c r="E67" s="22"/>
      <c r="F67" s="15"/>
    </row>
    <row r="68" spans="1:6" ht="12.75" customHeight="1" x14ac:dyDescent="0.35">
      <c r="A68" s="23">
        <v>2405</v>
      </c>
      <c r="B68" s="18" t="s">
        <v>182</v>
      </c>
      <c r="C68" s="24">
        <v>30</v>
      </c>
      <c r="D68" s="15"/>
      <c r="E68" s="20"/>
      <c r="F68" s="15"/>
    </row>
    <row r="69" spans="1:6" ht="12.75" customHeight="1" x14ac:dyDescent="0.35">
      <c r="A69" s="23">
        <v>2501</v>
      </c>
      <c r="B69" s="18" t="s">
        <v>183</v>
      </c>
      <c r="C69" s="24">
        <v>30</v>
      </c>
      <c r="D69" s="15"/>
      <c r="E69" s="22"/>
      <c r="F69" s="15"/>
    </row>
    <row r="70" spans="1:6" ht="12.75" customHeight="1" x14ac:dyDescent="0.35">
      <c r="A70" s="23">
        <v>2502</v>
      </c>
      <c r="B70" s="18" t="s">
        <v>184</v>
      </c>
      <c r="C70" s="24">
        <v>30</v>
      </c>
      <c r="D70" s="15"/>
      <c r="E70" s="22"/>
      <c r="F70" s="15"/>
    </row>
    <row r="71" spans="1:6" ht="12.75" customHeight="1" x14ac:dyDescent="0.35">
      <c r="A71" s="23">
        <v>2601</v>
      </c>
      <c r="B71" s="18" t="s">
        <v>185</v>
      </c>
      <c r="C71" s="24">
        <v>40</v>
      </c>
      <c r="D71" s="15"/>
      <c r="E71" s="22"/>
      <c r="F71" s="15"/>
    </row>
    <row r="72" spans="1:6" ht="12.75" customHeight="1" x14ac:dyDescent="0.35">
      <c r="A72" s="23">
        <v>2605</v>
      </c>
      <c r="B72" s="18" t="s">
        <v>188</v>
      </c>
      <c r="C72" s="24">
        <v>40</v>
      </c>
      <c r="D72" s="15"/>
      <c r="E72" s="22"/>
      <c r="F72" s="15"/>
    </row>
    <row r="73" spans="1:6" ht="12.75" customHeight="1" x14ac:dyDescent="0.35">
      <c r="A73" s="23">
        <v>2701</v>
      </c>
      <c r="B73" s="18" t="s">
        <v>189</v>
      </c>
      <c r="C73" s="24">
        <v>40</v>
      </c>
      <c r="D73" s="15"/>
      <c r="E73" s="22"/>
      <c r="F73" s="15"/>
    </row>
    <row r="74" spans="1:6" ht="12.75" customHeight="1" x14ac:dyDescent="0.35">
      <c r="A74" s="23">
        <v>2801</v>
      </c>
      <c r="B74" s="18" t="s">
        <v>190</v>
      </c>
      <c r="C74" s="24">
        <v>40</v>
      </c>
      <c r="D74" s="15"/>
      <c r="E74" s="22"/>
      <c r="F74" s="15"/>
    </row>
    <row r="75" spans="1:6" ht="12.75" customHeight="1" x14ac:dyDescent="0.35">
      <c r="A75" s="23">
        <v>2901</v>
      </c>
      <c r="B75" s="18" t="s">
        <v>191</v>
      </c>
      <c r="C75" s="24">
        <v>40</v>
      </c>
      <c r="D75" s="15"/>
      <c r="E75" s="22"/>
      <c r="F75" s="15"/>
    </row>
    <row r="76" spans="1:6" ht="12.75" customHeight="1" x14ac:dyDescent="0.35">
      <c r="A76" s="23">
        <v>3001</v>
      </c>
      <c r="B76" s="18" t="s">
        <v>192</v>
      </c>
      <c r="C76" s="24">
        <v>50</v>
      </c>
      <c r="D76" s="15"/>
      <c r="E76" s="22"/>
      <c r="F76" s="15"/>
    </row>
    <row r="77" spans="1:6" ht="12.75" customHeight="1" x14ac:dyDescent="0.35">
      <c r="A77" s="23">
        <v>3002</v>
      </c>
      <c r="B77" s="18" t="s">
        <v>195</v>
      </c>
      <c r="C77" s="24">
        <v>50</v>
      </c>
      <c r="D77" s="15"/>
      <c r="E77" s="22"/>
      <c r="F77" s="15"/>
    </row>
    <row r="78" spans="1:6" ht="12.75" customHeight="1" x14ac:dyDescent="0.35">
      <c r="A78" s="23">
        <v>3101</v>
      </c>
      <c r="B78" s="18" t="s">
        <v>54</v>
      </c>
      <c r="C78" s="24">
        <v>50</v>
      </c>
      <c r="D78" s="15"/>
      <c r="E78" s="22"/>
      <c r="F78" s="15"/>
    </row>
    <row r="79" spans="1:6" ht="12.75" customHeight="1" x14ac:dyDescent="0.35">
      <c r="A79" s="23">
        <v>3201</v>
      </c>
      <c r="B79" s="18" t="s">
        <v>196</v>
      </c>
      <c r="C79" s="24">
        <v>50</v>
      </c>
      <c r="D79" s="15"/>
      <c r="E79" s="20"/>
      <c r="F79" s="15"/>
    </row>
    <row r="80" spans="1:6" ht="12.75" customHeight="1" x14ac:dyDescent="0.35">
      <c r="A80" s="23">
        <v>3301</v>
      </c>
      <c r="B80" s="18" t="s">
        <v>197</v>
      </c>
      <c r="C80" s="24">
        <v>60</v>
      </c>
      <c r="D80" s="15"/>
      <c r="E80" s="22"/>
      <c r="F80" s="15"/>
    </row>
    <row r="81" spans="1:6" ht="12.75" customHeight="1" x14ac:dyDescent="0.35">
      <c r="A81" s="23">
        <v>3901</v>
      </c>
      <c r="B81" s="18" t="s">
        <v>199</v>
      </c>
      <c r="C81" s="24">
        <v>70</v>
      </c>
      <c r="D81" s="15"/>
      <c r="E81" s="22"/>
      <c r="F81" s="15"/>
    </row>
    <row r="82" spans="1:6" ht="12.75" customHeight="1" x14ac:dyDescent="0.35">
      <c r="A82" s="23">
        <v>4401</v>
      </c>
      <c r="B82" s="18" t="s">
        <v>201</v>
      </c>
      <c r="C82" s="24">
        <v>80</v>
      </c>
      <c r="D82" s="15"/>
      <c r="E82" s="22"/>
      <c r="F82" s="15"/>
    </row>
    <row r="83" spans="1:6" ht="12.75" customHeight="1" x14ac:dyDescent="0.35">
      <c r="A83" s="23">
        <v>4501</v>
      </c>
      <c r="B83" s="18" t="s">
        <v>204</v>
      </c>
      <c r="C83" s="24">
        <v>80</v>
      </c>
      <c r="D83" s="15"/>
      <c r="E83" s="22"/>
      <c r="F83" s="15"/>
    </row>
    <row r="84" spans="1:6" ht="12.75" customHeight="1" x14ac:dyDescent="0.35">
      <c r="A84" s="23">
        <v>4601</v>
      </c>
      <c r="B84" s="18" t="s">
        <v>205</v>
      </c>
      <c r="C84" s="24">
        <v>90</v>
      </c>
      <c r="D84" s="15"/>
      <c r="E84" s="22"/>
      <c r="F84" s="15"/>
    </row>
    <row r="85" spans="1:6" ht="12.75" customHeight="1" x14ac:dyDescent="0.35">
      <c r="A85" s="23">
        <v>4701</v>
      </c>
      <c r="B85" s="18" t="s">
        <v>208</v>
      </c>
      <c r="C85" s="24">
        <v>90</v>
      </c>
      <c r="D85" s="15"/>
      <c r="E85" s="22"/>
      <c r="F85" s="15"/>
    </row>
    <row r="86" spans="1:6" ht="12.75" customHeight="1" x14ac:dyDescent="0.35">
      <c r="A86" s="23">
        <v>4801</v>
      </c>
      <c r="B86" s="18" t="s">
        <v>209</v>
      </c>
      <c r="C86" s="24">
        <v>90</v>
      </c>
      <c r="D86" s="15"/>
      <c r="E86" s="22"/>
      <c r="F86" s="15"/>
    </row>
    <row r="87" spans="1:6" ht="12.75" customHeight="1" x14ac:dyDescent="0.35">
      <c r="A87" s="23">
        <v>4901</v>
      </c>
      <c r="B87" s="18" t="s">
        <v>210</v>
      </c>
      <c r="C87" s="24">
        <v>90</v>
      </c>
      <c r="D87" s="15"/>
      <c r="E87" s="22"/>
      <c r="F87" s="15"/>
    </row>
    <row r="88" spans="1:6" ht="12.75" customHeight="1" x14ac:dyDescent="0.35">
      <c r="A88" s="23">
        <v>5101</v>
      </c>
      <c r="B88" s="18" t="s">
        <v>211</v>
      </c>
      <c r="C88" s="24">
        <v>90</v>
      </c>
      <c r="D88" s="15"/>
      <c r="E88" s="22"/>
      <c r="F88" s="15"/>
    </row>
    <row r="89" spans="1:6" ht="12.75" customHeight="1" x14ac:dyDescent="0.35">
      <c r="A89" s="23">
        <v>5201</v>
      </c>
      <c r="B89" s="18" t="s">
        <v>212</v>
      </c>
      <c r="C89" s="24">
        <v>90</v>
      </c>
      <c r="D89" s="15"/>
      <c r="E89" s="22"/>
      <c r="F89" s="15"/>
    </row>
    <row r="90" spans="1:6" ht="12.75" customHeight="1" x14ac:dyDescent="0.35">
      <c r="A90" s="23">
        <v>5401</v>
      </c>
      <c r="B90" s="18" t="s">
        <v>213</v>
      </c>
      <c r="C90" s="25">
        <v>100</v>
      </c>
      <c r="D90" s="15"/>
      <c r="E90" s="22"/>
      <c r="F90" s="15"/>
    </row>
    <row r="91" spans="1:6" ht="12.75" customHeight="1" x14ac:dyDescent="0.35">
      <c r="A91" s="23">
        <v>5501</v>
      </c>
      <c r="B91" s="18" t="s">
        <v>216</v>
      </c>
      <c r="C91" s="25">
        <v>100</v>
      </c>
      <c r="D91" s="15"/>
      <c r="E91" s="22"/>
      <c r="F91" s="15"/>
    </row>
    <row r="92" spans="1:6" ht="12.75" customHeight="1" x14ac:dyDescent="0.35">
      <c r="A92" s="23">
        <v>5601</v>
      </c>
      <c r="B92" s="18" t="s">
        <v>217</v>
      </c>
      <c r="C92" s="25">
        <v>100</v>
      </c>
      <c r="D92" s="15"/>
      <c r="E92" s="22"/>
      <c r="F92" s="15"/>
    </row>
    <row r="93" spans="1:6" ht="12.75" customHeight="1" x14ac:dyDescent="0.35">
      <c r="A93" s="23">
        <v>5701</v>
      </c>
      <c r="B93" s="18" t="s">
        <v>218</v>
      </c>
      <c r="C93" s="25">
        <v>100</v>
      </c>
      <c r="D93" s="15"/>
      <c r="E93" s="22"/>
      <c r="F93" s="15"/>
    </row>
    <row r="94" spans="1:6" ht="12.75" customHeight="1" x14ac:dyDescent="0.35">
      <c r="A94" s="23">
        <v>5801</v>
      </c>
      <c r="B94" s="18" t="s">
        <v>219</v>
      </c>
      <c r="C94" s="25">
        <v>100</v>
      </c>
      <c r="D94" s="15"/>
      <c r="E94" s="22"/>
      <c r="F94" s="15"/>
    </row>
    <row r="95" spans="1:6" ht="12.75" customHeight="1" x14ac:dyDescent="0.35">
      <c r="A95" s="23">
        <v>6001</v>
      </c>
      <c r="B95" s="18" t="s">
        <v>220</v>
      </c>
      <c r="C95" s="25">
        <v>100</v>
      </c>
      <c r="D95" s="15"/>
      <c r="E95" s="22"/>
      <c r="F95" s="15"/>
    </row>
    <row r="96" spans="1:6" ht="12.75" customHeight="1" x14ac:dyDescent="0.35">
      <c r="A96" s="23">
        <v>6201</v>
      </c>
      <c r="B96" s="18" t="s">
        <v>221</v>
      </c>
      <c r="C96" s="25">
        <v>110</v>
      </c>
      <c r="D96" s="15"/>
      <c r="E96" s="22"/>
      <c r="F96" s="15"/>
    </row>
    <row r="97" spans="1:6" ht="12.75" customHeight="1" x14ac:dyDescent="0.35">
      <c r="A97" s="23">
        <v>6301</v>
      </c>
      <c r="B97" s="18" t="s">
        <v>224</v>
      </c>
      <c r="C97" s="25">
        <v>110</v>
      </c>
      <c r="D97" s="15"/>
      <c r="E97" s="22"/>
      <c r="F97" s="15"/>
    </row>
    <row r="98" spans="1:6" ht="12.75" customHeight="1" x14ac:dyDescent="0.35">
      <c r="A98" s="23">
        <v>6401</v>
      </c>
      <c r="B98" s="18" t="s">
        <v>225</v>
      </c>
      <c r="C98" s="25">
        <v>110</v>
      </c>
      <c r="D98" s="15"/>
      <c r="E98" s="20"/>
      <c r="F98" s="15"/>
    </row>
    <row r="99" spans="1:6" ht="12.75" customHeight="1" x14ac:dyDescent="0.35">
      <c r="A99" s="23">
        <v>6601</v>
      </c>
      <c r="B99" s="18" t="s">
        <v>226</v>
      </c>
      <c r="C99" s="25">
        <v>120</v>
      </c>
      <c r="D99" s="15"/>
      <c r="E99" s="22"/>
      <c r="F99" s="15"/>
    </row>
    <row r="100" spans="1:6" ht="12.75" customHeight="1" x14ac:dyDescent="0.35">
      <c r="A100" s="23">
        <v>6701</v>
      </c>
      <c r="B100" s="18" t="s">
        <v>261</v>
      </c>
      <c r="C100" s="25">
        <v>200</v>
      </c>
      <c r="D100" s="15"/>
      <c r="E100" s="20"/>
      <c r="F100" s="15"/>
    </row>
    <row r="101" spans="1:6" ht="12.75" customHeight="1" x14ac:dyDescent="0.35">
      <c r="A101" s="23">
        <v>6702</v>
      </c>
      <c r="B101" s="18" t="s">
        <v>229</v>
      </c>
      <c r="C101" s="25">
        <v>120</v>
      </c>
      <c r="D101" s="15"/>
      <c r="E101" s="22"/>
      <c r="F101" s="15"/>
    </row>
    <row r="102" spans="1:6" ht="12.75" customHeight="1" x14ac:dyDescent="0.35">
      <c r="A102" s="23">
        <v>6901</v>
      </c>
      <c r="B102" s="18" t="s">
        <v>230</v>
      </c>
      <c r="C102" s="25">
        <v>130</v>
      </c>
      <c r="D102" s="15"/>
      <c r="E102" s="22"/>
      <c r="F102" s="15"/>
    </row>
    <row r="103" spans="1:6" ht="12.75" customHeight="1" x14ac:dyDescent="0.35">
      <c r="A103" s="23">
        <v>7001</v>
      </c>
      <c r="B103" s="18" t="s">
        <v>232</v>
      </c>
      <c r="C103" s="25">
        <v>130</v>
      </c>
      <c r="D103" s="15"/>
      <c r="E103" s="22"/>
      <c r="F103" s="15"/>
    </row>
    <row r="104" spans="1:6" ht="12.75" customHeight="1" x14ac:dyDescent="0.35">
      <c r="A104" s="23">
        <v>7210</v>
      </c>
      <c r="B104" s="18" t="s">
        <v>233</v>
      </c>
      <c r="C104" s="25">
        <v>140</v>
      </c>
      <c r="D104" s="15"/>
      <c r="E104" s="22"/>
      <c r="F104" s="15"/>
    </row>
    <row r="105" spans="1:6" ht="12.75" customHeight="1" x14ac:dyDescent="0.35">
      <c r="A105" s="23">
        <v>7310</v>
      </c>
      <c r="B105" s="18" t="s">
        <v>236</v>
      </c>
      <c r="C105" s="25">
        <v>140</v>
      </c>
      <c r="D105" s="15"/>
      <c r="E105" s="22"/>
      <c r="F105" s="15"/>
    </row>
    <row r="106" spans="1:6" ht="12.75" customHeight="1" x14ac:dyDescent="0.35">
      <c r="A106" s="23">
        <v>7501</v>
      </c>
      <c r="B106" s="18" t="s">
        <v>237</v>
      </c>
      <c r="C106" s="25">
        <v>150</v>
      </c>
      <c r="D106" s="15"/>
      <c r="E106" s="22"/>
      <c r="F106" s="15"/>
    </row>
    <row r="107" spans="1:6" ht="12.75" customHeight="1" x14ac:dyDescent="0.35">
      <c r="A107" s="23">
        <v>7601</v>
      </c>
      <c r="B107" s="18" t="s">
        <v>240</v>
      </c>
      <c r="C107" s="25">
        <v>150</v>
      </c>
      <c r="D107" s="15"/>
      <c r="E107" s="22"/>
      <c r="F107" s="15"/>
    </row>
    <row r="108" spans="1:6" ht="12.75" customHeight="1" x14ac:dyDescent="0.35">
      <c r="A108" s="23">
        <v>7701</v>
      </c>
      <c r="B108" s="18" t="s">
        <v>241</v>
      </c>
      <c r="C108" s="25">
        <v>150</v>
      </c>
      <c r="D108" s="15"/>
      <c r="E108" s="20"/>
      <c r="F108" s="15"/>
    </row>
    <row r="109" spans="1:6" ht="12.75" customHeight="1" x14ac:dyDescent="0.35">
      <c r="A109" s="23">
        <v>8010</v>
      </c>
      <c r="B109" s="18" t="s">
        <v>242</v>
      </c>
      <c r="C109" s="25">
        <v>160</v>
      </c>
      <c r="D109" s="15"/>
      <c r="E109" s="22"/>
      <c r="F109" s="15"/>
    </row>
    <row r="110" spans="1:6" ht="12.75" customHeight="1" x14ac:dyDescent="0.35">
      <c r="A110" s="23">
        <v>8110</v>
      </c>
      <c r="B110" s="18" t="s">
        <v>245</v>
      </c>
      <c r="C110" s="25">
        <v>160</v>
      </c>
      <c r="D110" s="15"/>
      <c r="E110" s="22"/>
      <c r="F110" s="15"/>
    </row>
    <row r="111" spans="1:6" ht="12.75" customHeight="1" x14ac:dyDescent="0.35">
      <c r="A111" s="23">
        <v>8210</v>
      </c>
      <c r="B111" s="18" t="s">
        <v>246</v>
      </c>
      <c r="C111" s="25">
        <v>160</v>
      </c>
      <c r="D111" s="15"/>
      <c r="E111" s="22"/>
      <c r="F111" s="15"/>
    </row>
    <row r="112" spans="1:6" ht="12.75" customHeight="1" x14ac:dyDescent="0.35">
      <c r="A112" s="23">
        <v>8401</v>
      </c>
      <c r="B112" s="18" t="s">
        <v>247</v>
      </c>
      <c r="C112" s="25">
        <v>170</v>
      </c>
      <c r="D112" s="15"/>
      <c r="E112" s="20"/>
      <c r="F112" s="15"/>
    </row>
    <row r="113" spans="1:20" ht="12.75" customHeight="1" x14ac:dyDescent="0.35">
      <c r="A113" s="23">
        <v>8601</v>
      </c>
      <c r="B113" s="18" t="s">
        <v>250</v>
      </c>
      <c r="C113" s="25">
        <v>170</v>
      </c>
      <c r="D113" s="15"/>
      <c r="E113" s="22"/>
      <c r="F113" s="15"/>
    </row>
    <row r="114" spans="1:20" ht="12.75" customHeight="1" x14ac:dyDescent="0.35">
      <c r="A114" s="23">
        <v>8901</v>
      </c>
      <c r="B114" s="18" t="s">
        <v>251</v>
      </c>
      <c r="C114" s="25">
        <v>180</v>
      </c>
      <c r="D114" s="15"/>
      <c r="E114" s="22"/>
      <c r="F114" s="15"/>
    </row>
    <row r="115" spans="1:20" ht="12.75" customHeight="1" x14ac:dyDescent="0.35">
      <c r="A115" s="23">
        <v>9101</v>
      </c>
      <c r="B115" s="18" t="s">
        <v>254</v>
      </c>
      <c r="C115" s="25">
        <v>180</v>
      </c>
      <c r="D115" s="15"/>
      <c r="E115" s="22"/>
      <c r="F115" s="15"/>
    </row>
    <row r="116" spans="1:20" ht="12.75" customHeight="1" x14ac:dyDescent="0.35">
      <c r="A116" s="23">
        <v>9201</v>
      </c>
      <c r="B116" s="18" t="s">
        <v>255</v>
      </c>
      <c r="C116" s="25">
        <v>180</v>
      </c>
      <c r="D116" s="15"/>
      <c r="E116" s="22"/>
      <c r="F116" s="15"/>
    </row>
    <row r="117" spans="1:20" ht="12.75" customHeight="1" x14ac:dyDescent="0.35">
      <c r="A117" s="23">
        <v>9401</v>
      </c>
      <c r="B117" s="18" t="s">
        <v>256</v>
      </c>
      <c r="C117" s="25">
        <v>190</v>
      </c>
      <c r="D117" s="15"/>
      <c r="E117" s="22"/>
      <c r="F117" s="15"/>
    </row>
    <row r="118" spans="1:20" ht="12.75" customHeight="1" x14ac:dyDescent="0.35">
      <c r="A118" s="23">
        <v>9402</v>
      </c>
      <c r="B118" s="18" t="s">
        <v>259</v>
      </c>
      <c r="C118" s="25">
        <v>190</v>
      </c>
      <c r="D118" s="15"/>
      <c r="E118" s="22"/>
      <c r="F118" s="15"/>
    </row>
    <row r="119" spans="1:20" ht="12.75" customHeight="1" x14ac:dyDescent="0.35">
      <c r="A119" s="23">
        <v>9501</v>
      </c>
      <c r="B119" s="18" t="s">
        <v>260</v>
      </c>
      <c r="C119" s="25">
        <v>190</v>
      </c>
      <c r="D119" s="15"/>
      <c r="E119" s="20"/>
      <c r="F119" s="15"/>
    </row>
    <row r="120" spans="1:20" ht="12.75" customHeight="1" x14ac:dyDescent="0.35">
      <c r="A120" s="23">
        <v>9502</v>
      </c>
      <c r="B120" s="18" t="s">
        <v>257</v>
      </c>
      <c r="C120" s="25">
        <v>190</v>
      </c>
      <c r="D120" s="15"/>
      <c r="E120" s="22"/>
      <c r="F120" s="15"/>
    </row>
    <row r="121" spans="1:20" x14ac:dyDescent="0.35">
      <c r="A121" s="26"/>
      <c r="B121" s="27"/>
      <c r="C121" s="28"/>
      <c r="D121" s="29"/>
      <c r="E121" s="22"/>
      <c r="F121" s="15"/>
      <c r="G121" s="27"/>
      <c r="H121" s="27"/>
      <c r="I121" s="27"/>
      <c r="J121" s="27"/>
      <c r="K121" s="27"/>
      <c r="L121" s="27"/>
      <c r="M121" s="27"/>
      <c r="N121" s="27"/>
      <c r="O121" s="27"/>
      <c r="P121" s="27"/>
      <c r="Q121" s="27"/>
      <c r="R121" s="27"/>
      <c r="S121" s="27"/>
      <c r="T121" s="27"/>
    </row>
    <row r="122" spans="1:20" s="30" customFormat="1" ht="12.75" customHeight="1" x14ac:dyDescent="0.35"/>
    <row r="123" spans="1:20" ht="12.75" customHeight="1" x14ac:dyDescent="0.35">
      <c r="A123" s="23"/>
      <c r="B123" s="138" t="s">
        <v>790</v>
      </c>
      <c r="C123" s="138"/>
      <c r="D123" s="31"/>
      <c r="E123" s="22"/>
      <c r="F123" s="15"/>
    </row>
    <row r="124" spans="1:20" ht="12.75" customHeight="1" x14ac:dyDescent="0.35">
      <c r="A124" s="23"/>
      <c r="B124" s="31"/>
      <c r="C124" s="23"/>
      <c r="D124" s="31"/>
      <c r="E124" s="22"/>
      <c r="F124" s="15"/>
    </row>
    <row r="125" spans="1:20" ht="12.75" customHeight="1" x14ac:dyDescent="0.35">
      <c r="A125" s="23"/>
      <c r="B125" s="31"/>
      <c r="C125" s="23"/>
      <c r="D125" s="31"/>
      <c r="E125" s="22"/>
      <c r="F125" s="15"/>
    </row>
    <row r="126" spans="1:20" ht="12.75" customHeight="1" x14ac:dyDescent="0.35">
      <c r="A126" s="23"/>
      <c r="B126" s="31"/>
      <c r="C126" s="23"/>
      <c r="D126" s="31"/>
      <c r="E126" s="22"/>
      <c r="F126" s="15"/>
    </row>
    <row r="127" spans="1:20" ht="12.75" customHeight="1" x14ac:dyDescent="0.35">
      <c r="A127" s="23"/>
      <c r="B127" s="31"/>
      <c r="C127" s="23"/>
      <c r="D127" s="31"/>
      <c r="E127" s="22"/>
      <c r="F127" s="15"/>
    </row>
    <row r="128" spans="1:20" ht="12.75" customHeight="1" x14ac:dyDescent="0.35">
      <c r="A128" s="23"/>
      <c r="B128" s="31"/>
      <c r="C128" s="23"/>
      <c r="D128" s="31"/>
      <c r="E128" s="22"/>
      <c r="F128" s="15"/>
    </row>
    <row r="129" spans="1:6" ht="12.75" customHeight="1" x14ac:dyDescent="0.35">
      <c r="A129" s="23"/>
      <c r="B129" s="31"/>
      <c r="C129" s="23"/>
      <c r="D129" s="31"/>
      <c r="E129" s="22"/>
      <c r="F129" s="15"/>
    </row>
    <row r="130" spans="1:6" ht="12.75" customHeight="1" x14ac:dyDescent="0.35">
      <c r="A130" s="23"/>
      <c r="B130" s="31"/>
      <c r="C130" s="23"/>
      <c r="D130" s="31"/>
      <c r="E130" s="22"/>
      <c r="F130" s="15"/>
    </row>
    <row r="131" spans="1:6" ht="12.75" customHeight="1" x14ac:dyDescent="0.35">
      <c r="A131" s="23"/>
      <c r="B131" s="31"/>
      <c r="C131" s="23"/>
      <c r="D131" s="31"/>
      <c r="E131" s="22"/>
      <c r="F131" s="15"/>
    </row>
    <row r="132" spans="1:6" ht="12.75" customHeight="1" x14ac:dyDescent="0.35">
      <c r="A132" s="23"/>
      <c r="B132" s="31"/>
      <c r="C132" s="23"/>
      <c r="D132" s="31"/>
      <c r="E132" s="22"/>
      <c r="F132" s="15"/>
    </row>
    <row r="133" spans="1:6" ht="12.75" customHeight="1" x14ac:dyDescent="0.35">
      <c r="A133" s="23"/>
      <c r="B133" s="31"/>
      <c r="C133" s="23"/>
      <c r="D133" s="31"/>
      <c r="E133" s="22"/>
      <c r="F133" s="15"/>
    </row>
    <row r="134" spans="1:6" ht="12.75" customHeight="1" x14ac:dyDescent="0.35">
      <c r="A134" s="23"/>
      <c r="B134" s="31"/>
      <c r="C134" s="23"/>
      <c r="D134" s="31"/>
      <c r="E134" s="22"/>
      <c r="F134" s="15"/>
    </row>
    <row r="135" spans="1:6" ht="12.75" customHeight="1" x14ac:dyDescent="0.35">
      <c r="A135" s="23"/>
      <c r="B135" s="31"/>
      <c r="C135" s="23"/>
      <c r="D135" s="31"/>
      <c r="E135" s="22"/>
      <c r="F135" s="15"/>
    </row>
    <row r="136" spans="1:6" ht="12.75" customHeight="1" x14ac:dyDescent="0.35">
      <c r="A136" s="23"/>
      <c r="B136" s="31"/>
      <c r="C136" s="23"/>
      <c r="D136" s="31"/>
      <c r="E136" s="20"/>
      <c r="F136" s="15"/>
    </row>
    <row r="137" spans="1:6" ht="12.75" customHeight="1" x14ac:dyDescent="0.35">
      <c r="A137" s="23"/>
      <c r="B137" s="31"/>
      <c r="C137" s="23"/>
      <c r="D137" s="31"/>
      <c r="E137" s="22"/>
      <c r="F137" s="15"/>
    </row>
    <row r="138" spans="1:6" ht="12.75" customHeight="1" x14ac:dyDescent="0.35">
      <c r="A138" s="23"/>
      <c r="B138" s="31"/>
      <c r="C138" s="23"/>
      <c r="D138" s="31"/>
      <c r="E138" s="22"/>
      <c r="F138" s="15"/>
    </row>
    <row r="139" spans="1:6" ht="12.75" customHeight="1" x14ac:dyDescent="0.35">
      <c r="A139" s="23"/>
      <c r="B139" s="31"/>
      <c r="C139" s="23"/>
      <c r="D139" s="31"/>
      <c r="E139" s="22"/>
      <c r="F139" s="15"/>
    </row>
    <row r="140" spans="1:6" ht="12.75" customHeight="1" x14ac:dyDescent="0.35">
      <c r="A140" s="23"/>
      <c r="B140" s="31"/>
      <c r="C140" s="23"/>
      <c r="D140" s="31"/>
      <c r="E140" s="22"/>
      <c r="F140" s="15"/>
    </row>
    <row r="141" spans="1:6" ht="12.75" customHeight="1" x14ac:dyDescent="0.35">
      <c r="A141" s="23"/>
      <c r="B141" s="31"/>
      <c r="C141" s="23"/>
      <c r="D141" s="31"/>
      <c r="E141" s="22"/>
      <c r="F141" s="15"/>
    </row>
    <row r="142" spans="1:6" ht="12.75" customHeight="1" x14ac:dyDescent="0.35">
      <c r="A142" s="23"/>
      <c r="B142" s="31"/>
      <c r="C142" s="23"/>
      <c r="D142" s="31"/>
      <c r="E142" s="22"/>
      <c r="F142" s="15"/>
    </row>
    <row r="143" spans="1:6" ht="12.75" customHeight="1" x14ac:dyDescent="0.35">
      <c r="A143" s="23"/>
      <c r="B143" s="31"/>
      <c r="C143" s="23"/>
      <c r="D143" s="31"/>
      <c r="E143" s="20"/>
      <c r="F143" s="15"/>
    </row>
    <row r="144" spans="1:6" ht="12.75" customHeight="1" x14ac:dyDescent="0.35">
      <c r="A144" s="23"/>
      <c r="B144" s="31"/>
      <c r="C144" s="23"/>
      <c r="D144" s="31"/>
      <c r="E144" s="22"/>
      <c r="F144" s="15"/>
    </row>
    <row r="145" spans="1:6" ht="12.75" customHeight="1" x14ac:dyDescent="0.35">
      <c r="A145" s="23"/>
      <c r="B145" s="31"/>
      <c r="C145" s="23"/>
      <c r="D145" s="31"/>
      <c r="E145" s="22"/>
      <c r="F145" s="15"/>
    </row>
    <row r="146" spans="1:6" ht="12.75" customHeight="1" x14ac:dyDescent="0.35">
      <c r="A146" s="23"/>
      <c r="B146" s="31"/>
      <c r="C146" s="23"/>
      <c r="D146" s="31"/>
      <c r="E146" s="22"/>
      <c r="F146" s="15"/>
    </row>
    <row r="147" spans="1:6" ht="12.75" customHeight="1" x14ac:dyDescent="0.35">
      <c r="A147" s="23"/>
      <c r="B147" s="31"/>
      <c r="C147" s="23"/>
      <c r="D147" s="31"/>
      <c r="E147" s="22"/>
      <c r="F147" s="15"/>
    </row>
    <row r="148" spans="1:6" ht="12.75" customHeight="1" x14ac:dyDescent="0.35">
      <c r="A148" s="23"/>
      <c r="B148" s="31"/>
      <c r="C148" s="23"/>
      <c r="D148" s="31"/>
      <c r="E148" s="22"/>
      <c r="F148" s="15"/>
    </row>
    <row r="149" spans="1:6" ht="12.75" customHeight="1" x14ac:dyDescent="0.35">
      <c r="A149" s="23"/>
      <c r="B149" s="31"/>
      <c r="C149" s="23"/>
      <c r="D149" s="31"/>
      <c r="E149" s="22"/>
      <c r="F149" s="15"/>
    </row>
    <row r="150" spans="1:6" ht="12.75" customHeight="1" x14ac:dyDescent="0.35">
      <c r="A150" s="23"/>
      <c r="B150" s="31"/>
      <c r="C150" s="23"/>
      <c r="D150" s="31"/>
      <c r="E150" s="22"/>
      <c r="F150" s="15"/>
    </row>
    <row r="151" spans="1:6" ht="12.75" customHeight="1" x14ac:dyDescent="0.35">
      <c r="A151" s="23"/>
      <c r="B151" s="31"/>
      <c r="C151" s="23"/>
      <c r="D151" s="31"/>
      <c r="E151" s="22"/>
      <c r="F151" s="15"/>
    </row>
    <row r="152" spans="1:6" ht="12.75" customHeight="1" x14ac:dyDescent="0.35">
      <c r="A152" s="23"/>
      <c r="B152" s="31"/>
      <c r="C152" s="23"/>
      <c r="D152" s="31"/>
      <c r="E152" s="22"/>
      <c r="F152" s="15"/>
    </row>
    <row r="153" spans="1:6" ht="12.75" customHeight="1" x14ac:dyDescent="0.35">
      <c r="A153" s="23"/>
      <c r="B153" s="31"/>
      <c r="C153" s="23"/>
      <c r="D153" s="31"/>
      <c r="E153" s="22"/>
      <c r="F153" s="15"/>
    </row>
    <row r="154" spans="1:6" ht="12.75" customHeight="1" x14ac:dyDescent="0.35">
      <c r="A154" s="23"/>
      <c r="B154" s="31"/>
      <c r="C154" s="23"/>
      <c r="D154" s="31"/>
      <c r="E154" s="22"/>
      <c r="F154" s="15"/>
    </row>
    <row r="155" spans="1:6" ht="12.75" customHeight="1" x14ac:dyDescent="0.35">
      <c r="A155" s="23"/>
      <c r="B155" s="31"/>
      <c r="C155" s="23"/>
      <c r="D155" s="31"/>
      <c r="E155" s="22"/>
      <c r="F155" s="15"/>
    </row>
    <row r="156" spans="1:6" ht="12.75" customHeight="1" x14ac:dyDescent="0.35">
      <c r="A156" s="23"/>
      <c r="B156" s="31"/>
      <c r="C156" s="23"/>
      <c r="D156" s="31"/>
      <c r="E156" s="20"/>
      <c r="F156" s="15"/>
    </row>
    <row r="157" spans="1:6" ht="12.75" customHeight="1" x14ac:dyDescent="0.35">
      <c r="A157" s="23"/>
      <c r="B157" s="31"/>
      <c r="C157" s="23"/>
      <c r="D157" s="31"/>
      <c r="E157" s="22"/>
      <c r="F157" s="15"/>
    </row>
    <row r="158" spans="1:6" ht="12.75" customHeight="1" x14ac:dyDescent="0.35">
      <c r="A158" s="23"/>
      <c r="B158" s="31"/>
      <c r="C158" s="23"/>
      <c r="D158" s="31"/>
      <c r="E158" s="22"/>
      <c r="F158" s="15"/>
    </row>
    <row r="159" spans="1:6" ht="12.75" customHeight="1" x14ac:dyDescent="0.35">
      <c r="A159" s="23"/>
      <c r="B159" s="31"/>
      <c r="C159" s="23"/>
      <c r="D159" s="31"/>
      <c r="E159" s="20"/>
      <c r="F159" s="15"/>
    </row>
    <row r="160" spans="1:6" ht="12.75" customHeight="1" x14ac:dyDescent="0.35">
      <c r="A160" s="23"/>
      <c r="B160" s="31"/>
      <c r="C160" s="23"/>
      <c r="D160" s="31"/>
      <c r="E160" s="22"/>
      <c r="F160" s="15"/>
    </row>
    <row r="161" spans="1:6" ht="12.75" customHeight="1" x14ac:dyDescent="0.35">
      <c r="A161" s="23"/>
      <c r="B161" s="31"/>
      <c r="C161" s="23"/>
      <c r="D161" s="31"/>
      <c r="E161" s="22"/>
      <c r="F161" s="15"/>
    </row>
    <row r="162" spans="1:6" ht="12.75" customHeight="1" x14ac:dyDescent="0.35">
      <c r="A162" s="23"/>
      <c r="B162" s="31"/>
      <c r="C162" s="23"/>
      <c r="D162" s="31"/>
      <c r="E162" s="22"/>
      <c r="F162" s="15"/>
    </row>
    <row r="163" spans="1:6" ht="12.75" customHeight="1" x14ac:dyDescent="0.35">
      <c r="A163" s="23"/>
      <c r="B163" s="31"/>
      <c r="C163" s="23"/>
      <c r="D163" s="31"/>
      <c r="E163" s="22"/>
      <c r="F163" s="15"/>
    </row>
    <row r="164" spans="1:6" ht="12.75" customHeight="1" x14ac:dyDescent="0.35">
      <c r="A164" s="23"/>
      <c r="B164" s="31"/>
      <c r="C164" s="23"/>
      <c r="D164" s="31"/>
      <c r="E164" s="20"/>
      <c r="F164" s="15"/>
    </row>
    <row r="165" spans="1:6" ht="12.75" customHeight="1" x14ac:dyDescent="0.35">
      <c r="A165" s="23"/>
      <c r="B165" s="31"/>
      <c r="C165" s="23"/>
      <c r="D165" s="31"/>
      <c r="E165" s="22"/>
      <c r="F165" s="15"/>
    </row>
    <row r="166" spans="1:6" ht="12.75" customHeight="1" x14ac:dyDescent="0.35">
      <c r="A166" s="23"/>
      <c r="B166" s="31"/>
      <c r="C166" s="23"/>
      <c r="D166" s="31"/>
      <c r="E166" s="22"/>
      <c r="F166" s="15"/>
    </row>
    <row r="167" spans="1:6" ht="12.75" customHeight="1" x14ac:dyDescent="0.35">
      <c r="A167" s="23"/>
      <c r="B167" s="31"/>
      <c r="C167" s="23"/>
      <c r="D167" s="31"/>
      <c r="E167" s="22"/>
      <c r="F167" s="15"/>
    </row>
    <row r="168" spans="1:6" ht="12.75" customHeight="1" x14ac:dyDescent="0.35">
      <c r="A168" s="23"/>
      <c r="B168" s="31"/>
      <c r="C168" s="23"/>
      <c r="D168" s="31"/>
      <c r="E168" s="22"/>
      <c r="F168" s="15"/>
    </row>
    <row r="169" spans="1:6" ht="12.75" customHeight="1" x14ac:dyDescent="0.35">
      <c r="A169" s="23"/>
      <c r="B169" s="31"/>
      <c r="C169" s="23"/>
      <c r="D169" s="31"/>
      <c r="E169" s="22"/>
      <c r="F169" s="15"/>
    </row>
    <row r="170" spans="1:6" ht="12.75" customHeight="1" x14ac:dyDescent="0.35">
      <c r="A170" s="23"/>
      <c r="B170" s="31"/>
      <c r="C170" s="23"/>
      <c r="D170" s="31"/>
      <c r="E170" s="22"/>
      <c r="F170" s="15"/>
    </row>
    <row r="171" spans="1:6" ht="12.75" customHeight="1" x14ac:dyDescent="0.35">
      <c r="A171" s="23"/>
      <c r="B171" s="31"/>
      <c r="C171" s="23"/>
      <c r="D171" s="31"/>
      <c r="E171" s="22"/>
      <c r="F171" s="15"/>
    </row>
    <row r="172" spans="1:6" ht="12.75" customHeight="1" x14ac:dyDescent="0.35">
      <c r="A172" s="23"/>
      <c r="B172" s="31"/>
      <c r="C172" s="23"/>
      <c r="D172" s="31"/>
      <c r="E172" s="22"/>
      <c r="F172" s="15"/>
    </row>
    <row r="173" spans="1:6" ht="12.75" customHeight="1" x14ac:dyDescent="0.35">
      <c r="A173" s="23"/>
      <c r="B173" s="31"/>
      <c r="C173" s="23"/>
      <c r="D173" s="31"/>
      <c r="E173" s="22"/>
      <c r="F173" s="15"/>
    </row>
    <row r="174" spans="1:6" ht="12.75" customHeight="1" x14ac:dyDescent="0.35">
      <c r="A174" s="23"/>
      <c r="B174" s="31"/>
      <c r="C174" s="23"/>
      <c r="D174" s="31"/>
      <c r="E174" s="22"/>
      <c r="F174" s="15"/>
    </row>
    <row r="175" spans="1:6" ht="12.75" customHeight="1" x14ac:dyDescent="0.35">
      <c r="A175" s="23"/>
      <c r="B175" s="31"/>
      <c r="C175" s="23"/>
      <c r="D175" s="31"/>
      <c r="E175" s="22"/>
      <c r="F175" s="15"/>
    </row>
    <row r="176" spans="1:6" ht="12.75" customHeight="1" x14ac:dyDescent="0.35">
      <c r="A176" s="23"/>
      <c r="B176" s="31"/>
      <c r="C176" s="23"/>
      <c r="D176" s="31"/>
      <c r="E176" s="22"/>
      <c r="F176" s="15"/>
    </row>
    <row r="177" spans="1:6" ht="12.75" customHeight="1" x14ac:dyDescent="0.35">
      <c r="A177" s="23"/>
      <c r="B177" s="31"/>
      <c r="C177" s="23"/>
      <c r="D177" s="31"/>
      <c r="E177" s="22"/>
      <c r="F177" s="15"/>
    </row>
    <row r="178" spans="1:6" ht="12.75" customHeight="1" x14ac:dyDescent="0.35">
      <c r="A178" s="23"/>
      <c r="B178" s="31"/>
      <c r="C178" s="23"/>
      <c r="D178" s="31"/>
      <c r="E178" s="22"/>
      <c r="F178" s="15"/>
    </row>
    <row r="179" spans="1:6" ht="12.75" customHeight="1" x14ac:dyDescent="0.35">
      <c r="A179" s="23"/>
      <c r="B179" s="31"/>
      <c r="C179" s="23"/>
      <c r="D179" s="31"/>
      <c r="E179" s="22"/>
      <c r="F179" s="15"/>
    </row>
    <row r="180" spans="1:6" ht="12.75" customHeight="1" x14ac:dyDescent="0.35">
      <c r="A180" s="23"/>
      <c r="B180" s="31"/>
      <c r="C180" s="23"/>
      <c r="D180" s="31"/>
      <c r="E180" s="22"/>
      <c r="F180" s="15"/>
    </row>
    <row r="181" spans="1:6" ht="12.75" customHeight="1" x14ac:dyDescent="0.35">
      <c r="A181" s="23"/>
      <c r="B181" s="31"/>
      <c r="C181" s="23"/>
      <c r="D181" s="31"/>
      <c r="E181" s="22"/>
      <c r="F181" s="15"/>
    </row>
    <row r="182" spans="1:6" ht="12.75" customHeight="1" x14ac:dyDescent="0.35">
      <c r="A182" s="23"/>
      <c r="B182" s="31"/>
      <c r="C182" s="23"/>
      <c r="D182" s="31"/>
      <c r="E182" s="22"/>
      <c r="F182" s="15"/>
    </row>
    <row r="183" spans="1:6" ht="12.75" customHeight="1" x14ac:dyDescent="0.35">
      <c r="A183" s="23"/>
      <c r="B183" s="31"/>
      <c r="C183" s="23"/>
      <c r="D183" s="31"/>
      <c r="E183" s="22"/>
      <c r="F183" s="15"/>
    </row>
    <row r="184" spans="1:6" ht="12.75" customHeight="1" x14ac:dyDescent="0.35">
      <c r="A184" s="23"/>
      <c r="B184" s="31"/>
      <c r="C184" s="23"/>
      <c r="D184" s="31"/>
      <c r="E184" s="22"/>
      <c r="F184" s="15"/>
    </row>
    <row r="185" spans="1:6" ht="12.75" customHeight="1" x14ac:dyDescent="0.35">
      <c r="A185" s="23"/>
      <c r="B185" s="31"/>
      <c r="C185" s="23"/>
      <c r="D185" s="31"/>
      <c r="E185" s="22"/>
      <c r="F185" s="15"/>
    </row>
    <row r="186" spans="1:6" ht="12.75" customHeight="1" x14ac:dyDescent="0.35">
      <c r="A186" s="23"/>
      <c r="B186" s="31"/>
      <c r="C186" s="23"/>
      <c r="D186" s="31"/>
      <c r="E186" s="22"/>
      <c r="F186" s="15"/>
    </row>
    <row r="187" spans="1:6" ht="12.75" customHeight="1" x14ac:dyDescent="0.35">
      <c r="A187" s="23"/>
      <c r="B187" s="31"/>
      <c r="C187" s="23"/>
      <c r="D187" s="31"/>
      <c r="E187" s="20"/>
      <c r="F187" s="15"/>
    </row>
    <row r="188" spans="1:6" ht="12.75" customHeight="1" x14ac:dyDescent="0.35">
      <c r="A188" s="23"/>
      <c r="B188" s="31"/>
      <c r="C188" s="23"/>
      <c r="D188" s="31"/>
      <c r="E188" s="22"/>
      <c r="F188" s="15"/>
    </row>
    <row r="189" spans="1:6" ht="12.75" customHeight="1" x14ac:dyDescent="0.35">
      <c r="A189" s="23"/>
      <c r="B189" s="31"/>
      <c r="C189" s="23"/>
      <c r="D189" s="31"/>
      <c r="E189" s="22"/>
      <c r="F189" s="15"/>
    </row>
    <row r="190" spans="1:6" ht="12.75" customHeight="1" x14ac:dyDescent="0.35">
      <c r="A190" s="23"/>
      <c r="B190" s="31"/>
      <c r="C190" s="23"/>
      <c r="D190" s="31"/>
      <c r="E190" s="22"/>
      <c r="F190" s="15"/>
    </row>
    <row r="191" spans="1:6" ht="12.75" customHeight="1" x14ac:dyDescent="0.35">
      <c r="A191" s="23"/>
      <c r="B191" s="31"/>
      <c r="C191" s="23"/>
      <c r="D191" s="31"/>
      <c r="E191" s="22"/>
      <c r="F191" s="15"/>
    </row>
    <row r="192" spans="1:6" ht="12.75" customHeight="1" x14ac:dyDescent="0.35">
      <c r="A192" s="23"/>
      <c r="B192" s="31"/>
      <c r="C192" s="23"/>
      <c r="D192" s="31"/>
      <c r="E192" s="22"/>
      <c r="F192" s="15"/>
    </row>
    <row r="193" spans="1:6" ht="12.75" customHeight="1" x14ac:dyDescent="0.35">
      <c r="A193" s="23"/>
      <c r="B193" s="31"/>
      <c r="C193" s="23"/>
      <c r="D193" s="31"/>
      <c r="E193" s="22"/>
      <c r="F193" s="15"/>
    </row>
    <row r="194" spans="1:6" ht="12.75" customHeight="1" x14ac:dyDescent="0.35">
      <c r="A194" s="23"/>
      <c r="B194" s="31"/>
      <c r="C194" s="23"/>
      <c r="D194" s="31"/>
      <c r="E194" s="22"/>
      <c r="F194" s="15"/>
    </row>
    <row r="195" spans="1:6" ht="12.75" customHeight="1" x14ac:dyDescent="0.35">
      <c r="A195" s="23"/>
      <c r="B195" s="31"/>
      <c r="C195" s="23"/>
      <c r="D195" s="31"/>
      <c r="E195" s="22"/>
      <c r="F195" s="15"/>
    </row>
    <row r="196" spans="1:6" ht="12.75" customHeight="1" x14ac:dyDescent="0.35">
      <c r="A196" s="23"/>
      <c r="B196" s="31"/>
      <c r="C196" s="23"/>
      <c r="D196" s="31"/>
      <c r="E196" s="22"/>
      <c r="F196" s="15"/>
    </row>
    <row r="197" spans="1:6" ht="12.75" customHeight="1" x14ac:dyDescent="0.35">
      <c r="A197" s="23"/>
      <c r="B197" s="31"/>
      <c r="C197" s="23"/>
      <c r="D197" s="31"/>
      <c r="E197" s="22"/>
      <c r="F197" s="15"/>
    </row>
    <row r="198" spans="1:6" ht="12.75" customHeight="1" x14ac:dyDescent="0.35">
      <c r="A198" s="23"/>
      <c r="B198" s="31"/>
      <c r="C198" s="23"/>
      <c r="D198" s="31"/>
      <c r="E198" s="20"/>
      <c r="F198" s="15"/>
    </row>
    <row r="199" spans="1:6" ht="12.75" customHeight="1" x14ac:dyDescent="0.35">
      <c r="A199" s="23"/>
      <c r="B199" s="31"/>
      <c r="C199" s="23"/>
      <c r="D199" s="31"/>
      <c r="E199" s="22"/>
      <c r="F199" s="15"/>
    </row>
    <row r="200" spans="1:6" ht="12.75" customHeight="1" x14ac:dyDescent="0.35">
      <c r="A200" s="23"/>
      <c r="B200" s="31"/>
      <c r="C200" s="23"/>
      <c r="D200" s="31"/>
      <c r="E200" s="22"/>
      <c r="F200" s="15"/>
    </row>
    <row r="201" spans="1:6" ht="12.75" customHeight="1" x14ac:dyDescent="0.35">
      <c r="A201" s="23"/>
      <c r="B201" s="31"/>
      <c r="C201" s="23"/>
      <c r="D201" s="31"/>
      <c r="E201" s="22"/>
      <c r="F201" s="15"/>
    </row>
    <row r="202" spans="1:6" ht="12.75" customHeight="1" x14ac:dyDescent="0.35">
      <c r="A202" s="23"/>
      <c r="B202" s="31"/>
      <c r="C202" s="23"/>
      <c r="D202" s="31"/>
      <c r="E202" s="22"/>
      <c r="F202" s="15"/>
    </row>
    <row r="203" spans="1:6" ht="12.75" customHeight="1" x14ac:dyDescent="0.35">
      <c r="A203" s="23"/>
      <c r="B203" s="31"/>
      <c r="C203" s="23"/>
      <c r="D203" s="31"/>
      <c r="E203" s="22"/>
      <c r="F203" s="15"/>
    </row>
    <row r="204" spans="1:6" ht="12.75" customHeight="1" x14ac:dyDescent="0.35">
      <c r="A204" s="23"/>
      <c r="B204" s="31"/>
      <c r="C204" s="23"/>
      <c r="D204" s="31"/>
      <c r="E204" s="22"/>
      <c r="F204" s="15"/>
    </row>
    <row r="205" spans="1:6" ht="12.75" customHeight="1" x14ac:dyDescent="0.35">
      <c r="A205" s="23"/>
      <c r="B205" s="31"/>
      <c r="C205" s="23"/>
      <c r="D205" s="31"/>
      <c r="E205" s="22"/>
      <c r="F205" s="15"/>
    </row>
    <row r="206" spans="1:6" ht="12.75" customHeight="1" x14ac:dyDescent="0.35">
      <c r="A206" s="23"/>
      <c r="B206" s="31"/>
      <c r="C206" s="23"/>
      <c r="D206" s="31"/>
      <c r="E206" s="22"/>
      <c r="F206" s="15"/>
    </row>
    <row r="207" spans="1:6" ht="12.75" customHeight="1" x14ac:dyDescent="0.35">
      <c r="A207" s="23"/>
      <c r="B207" s="31"/>
      <c r="C207" s="23"/>
      <c r="D207" s="31"/>
      <c r="E207" s="22"/>
      <c r="F207" s="15"/>
    </row>
    <row r="208" spans="1:6" ht="12.75" customHeight="1" x14ac:dyDescent="0.35">
      <c r="A208" s="23"/>
      <c r="B208" s="31"/>
      <c r="C208" s="23"/>
      <c r="D208" s="31"/>
      <c r="E208" s="22"/>
      <c r="F208" s="15"/>
    </row>
    <row r="209" spans="1:6" ht="12.75" customHeight="1" x14ac:dyDescent="0.35">
      <c r="A209" s="23"/>
      <c r="B209" s="31"/>
      <c r="C209" s="23"/>
      <c r="D209" s="31"/>
      <c r="E209" s="22"/>
      <c r="F209" s="15"/>
    </row>
    <row r="210" spans="1:6" ht="12.75" customHeight="1" x14ac:dyDescent="0.35">
      <c r="A210" s="23"/>
      <c r="B210" s="31"/>
      <c r="C210" s="23"/>
      <c r="D210" s="31"/>
      <c r="E210" s="22"/>
      <c r="F210" s="15"/>
    </row>
    <row r="211" spans="1:6" ht="12.75" customHeight="1" x14ac:dyDescent="0.35">
      <c r="A211" s="23"/>
      <c r="B211" s="31"/>
      <c r="C211" s="23"/>
      <c r="D211" s="31"/>
      <c r="E211" s="22"/>
      <c r="F211" s="15"/>
    </row>
    <row r="212" spans="1:6" ht="12.75" customHeight="1" x14ac:dyDescent="0.35">
      <c r="A212" s="23"/>
      <c r="B212" s="31"/>
      <c r="C212" s="23"/>
      <c r="D212" s="31"/>
      <c r="E212" s="22"/>
      <c r="F212" s="15"/>
    </row>
    <row r="213" spans="1:6" ht="12.75" customHeight="1" x14ac:dyDescent="0.35">
      <c r="A213" s="23"/>
      <c r="B213" s="31"/>
      <c r="C213" s="23"/>
      <c r="D213" s="31"/>
      <c r="E213" s="22"/>
      <c r="F213" s="15"/>
    </row>
    <row r="214" spans="1:6" ht="12.75" customHeight="1" x14ac:dyDescent="0.35">
      <c r="A214" s="23"/>
      <c r="B214" s="31"/>
      <c r="C214" s="23"/>
      <c r="D214" s="31"/>
      <c r="E214" s="22"/>
      <c r="F214" s="15"/>
    </row>
    <row r="215" spans="1:6" ht="12.75" customHeight="1" x14ac:dyDescent="0.35">
      <c r="A215" s="23"/>
      <c r="B215" s="31"/>
      <c r="C215" s="23"/>
      <c r="D215" s="31"/>
      <c r="E215" s="22"/>
      <c r="F215" s="15"/>
    </row>
    <row r="216" spans="1:6" ht="12.75" customHeight="1" x14ac:dyDescent="0.35">
      <c r="A216" s="23"/>
      <c r="B216" s="31"/>
      <c r="C216" s="23"/>
      <c r="D216" s="31"/>
      <c r="E216" s="22"/>
      <c r="F216" s="15"/>
    </row>
    <row r="217" spans="1:6" ht="12.75" customHeight="1" x14ac:dyDescent="0.35">
      <c r="A217" s="23"/>
      <c r="B217" s="31"/>
      <c r="C217" s="23"/>
      <c r="D217" s="31"/>
      <c r="E217" s="22"/>
      <c r="F217" s="15"/>
    </row>
    <row r="218" spans="1:6" ht="12.75" customHeight="1" x14ac:dyDescent="0.35">
      <c r="A218" s="23"/>
      <c r="B218" s="31"/>
      <c r="C218" s="23"/>
      <c r="D218" s="31"/>
      <c r="E218" s="22"/>
      <c r="F218" s="15"/>
    </row>
    <row r="219" spans="1:6" ht="12.75" customHeight="1" x14ac:dyDescent="0.35">
      <c r="A219" s="23"/>
      <c r="B219" s="31"/>
      <c r="C219" s="23"/>
      <c r="D219" s="31"/>
      <c r="E219" s="22"/>
      <c r="F219" s="15"/>
    </row>
    <row r="220" spans="1:6" ht="12.75" customHeight="1" x14ac:dyDescent="0.35">
      <c r="A220" s="23"/>
      <c r="B220" s="31"/>
      <c r="C220" s="23"/>
      <c r="D220" s="31"/>
      <c r="E220" s="22"/>
      <c r="F220" s="15"/>
    </row>
    <row r="221" spans="1:6" ht="12.75" customHeight="1" x14ac:dyDescent="0.35">
      <c r="A221" s="23"/>
      <c r="B221" s="31"/>
      <c r="C221" s="23"/>
      <c r="D221" s="31"/>
      <c r="E221" s="22"/>
      <c r="F221" s="15"/>
    </row>
    <row r="222" spans="1:6" ht="12.75" customHeight="1" x14ac:dyDescent="0.35">
      <c r="A222" s="23"/>
      <c r="B222" s="31"/>
      <c r="C222" s="23"/>
      <c r="D222" s="31"/>
      <c r="E222" s="22"/>
      <c r="F222" s="15"/>
    </row>
    <row r="223" spans="1:6" ht="12.75" customHeight="1" x14ac:dyDescent="0.35">
      <c r="A223" s="23"/>
      <c r="B223" s="31"/>
      <c r="C223" s="23"/>
      <c r="D223" s="31"/>
      <c r="E223" s="22"/>
      <c r="F223" s="15"/>
    </row>
    <row r="224" spans="1:6" ht="12.75" customHeight="1" x14ac:dyDescent="0.35">
      <c r="A224" s="23"/>
      <c r="B224" s="31"/>
      <c r="C224" s="23"/>
      <c r="D224" s="31"/>
      <c r="E224" s="22"/>
      <c r="F224" s="15"/>
    </row>
    <row r="225" spans="1:6" ht="12.75" customHeight="1" x14ac:dyDescent="0.35">
      <c r="A225" s="23"/>
      <c r="B225" s="31"/>
      <c r="C225" s="23"/>
      <c r="D225" s="31"/>
      <c r="E225" s="22"/>
      <c r="F225" s="15"/>
    </row>
    <row r="226" spans="1:6" ht="12.75" customHeight="1" x14ac:dyDescent="0.35">
      <c r="A226" s="23"/>
      <c r="B226" s="31"/>
      <c r="C226" s="23"/>
      <c r="D226" s="31"/>
      <c r="E226" s="22"/>
      <c r="F226" s="15"/>
    </row>
    <row r="227" spans="1:6" ht="12.75" customHeight="1" x14ac:dyDescent="0.35">
      <c r="A227" s="23"/>
      <c r="B227" s="31"/>
      <c r="C227" s="23"/>
      <c r="D227" s="31"/>
      <c r="E227" s="22"/>
      <c r="F227" s="15"/>
    </row>
    <row r="228" spans="1:6" ht="12.75" customHeight="1" x14ac:dyDescent="0.35">
      <c r="A228" s="23"/>
      <c r="B228" s="31"/>
      <c r="C228" s="23"/>
      <c r="D228" s="31"/>
      <c r="E228" s="22"/>
      <c r="F228" s="15"/>
    </row>
    <row r="229" spans="1:6" ht="12.75" customHeight="1" x14ac:dyDescent="0.35">
      <c r="A229" s="23"/>
      <c r="B229" s="31"/>
      <c r="C229" s="23"/>
      <c r="D229" s="31"/>
      <c r="E229" s="22"/>
      <c r="F229" s="15"/>
    </row>
    <row r="230" spans="1:6" ht="12.75" customHeight="1" x14ac:dyDescent="0.35">
      <c r="A230" s="23"/>
      <c r="B230" s="31"/>
      <c r="C230" s="23"/>
      <c r="D230" s="31"/>
      <c r="E230" s="22"/>
      <c r="F230" s="15"/>
    </row>
    <row r="231" spans="1:6" ht="12.75" customHeight="1" x14ac:dyDescent="0.35">
      <c r="A231" s="23"/>
      <c r="B231" s="31"/>
      <c r="C231" s="23"/>
      <c r="D231" s="31"/>
      <c r="E231" s="22"/>
      <c r="F231" s="15"/>
    </row>
    <row r="232" spans="1:6" ht="12.75" customHeight="1" x14ac:dyDescent="0.35">
      <c r="A232" s="23"/>
      <c r="B232" s="31"/>
      <c r="C232" s="23"/>
      <c r="D232" s="31"/>
      <c r="E232" s="22"/>
      <c r="F232" s="15"/>
    </row>
    <row r="233" spans="1:6" ht="12.75" customHeight="1" x14ac:dyDescent="0.35">
      <c r="A233" s="23"/>
      <c r="B233" s="31"/>
      <c r="C233" s="23"/>
      <c r="D233" s="31"/>
      <c r="E233" s="22"/>
      <c r="F233" s="15"/>
    </row>
    <row r="234" spans="1:6" ht="12.75" customHeight="1" x14ac:dyDescent="0.35">
      <c r="A234" s="23"/>
      <c r="B234" s="31"/>
      <c r="C234" s="23"/>
      <c r="D234" s="31"/>
      <c r="E234" s="22"/>
      <c r="F234" s="15"/>
    </row>
    <row r="235" spans="1:6" ht="12.75" customHeight="1" x14ac:dyDescent="0.35">
      <c r="A235" s="23"/>
      <c r="B235" s="31"/>
      <c r="C235" s="23"/>
      <c r="D235" s="31"/>
      <c r="E235" s="22"/>
      <c r="F235" s="15"/>
    </row>
    <row r="236" spans="1:6" ht="12.75" customHeight="1" x14ac:dyDescent="0.35">
      <c r="A236" s="23"/>
      <c r="B236" s="31"/>
      <c r="C236" s="23"/>
      <c r="D236" s="31"/>
      <c r="E236" s="22"/>
      <c r="F236" s="15"/>
    </row>
    <row r="237" spans="1:6" ht="12.75" customHeight="1" x14ac:dyDescent="0.35">
      <c r="A237" s="23"/>
      <c r="B237" s="31"/>
      <c r="C237" s="23"/>
      <c r="D237" s="31"/>
      <c r="E237" s="22"/>
      <c r="F237" s="15"/>
    </row>
    <row r="238" spans="1:6" ht="12.75" customHeight="1" x14ac:dyDescent="0.35">
      <c r="A238" s="23"/>
      <c r="B238" s="31"/>
      <c r="C238" s="23"/>
      <c r="D238" s="31"/>
      <c r="E238" s="22"/>
      <c r="F238" s="15"/>
    </row>
    <row r="239" spans="1:6" ht="12.75" customHeight="1" x14ac:dyDescent="0.35">
      <c r="A239" s="23"/>
      <c r="B239" s="31"/>
      <c r="C239" s="23"/>
      <c r="D239" s="31"/>
      <c r="E239" s="22"/>
      <c r="F239" s="15"/>
    </row>
    <row r="240" spans="1:6" ht="12.75" customHeight="1" x14ac:dyDescent="0.35">
      <c r="A240" s="23"/>
      <c r="B240" s="31"/>
      <c r="C240" s="23"/>
      <c r="D240" s="31"/>
      <c r="E240" s="22"/>
      <c r="F240" s="15"/>
    </row>
    <row r="241" spans="1:6" ht="12.75" customHeight="1" x14ac:dyDescent="0.35">
      <c r="A241" s="23"/>
      <c r="B241" s="31"/>
      <c r="C241" s="23"/>
      <c r="D241" s="31"/>
      <c r="E241" s="20"/>
      <c r="F241" s="15"/>
    </row>
    <row r="242" spans="1:6" ht="12.75" customHeight="1" x14ac:dyDescent="0.35">
      <c r="A242" s="23"/>
      <c r="B242" s="31"/>
      <c r="C242" s="23"/>
      <c r="D242" s="31"/>
      <c r="E242" s="22"/>
      <c r="F242" s="15"/>
    </row>
    <row r="243" spans="1:6" ht="12.75" customHeight="1" x14ac:dyDescent="0.35">
      <c r="A243" s="23"/>
      <c r="B243" s="31"/>
      <c r="C243" s="23"/>
      <c r="D243" s="31"/>
      <c r="E243" s="22"/>
      <c r="F243" s="15"/>
    </row>
    <row r="244" spans="1:6" ht="12.75" customHeight="1" x14ac:dyDescent="0.35">
      <c r="A244" s="23"/>
      <c r="B244" s="31"/>
      <c r="C244" s="23"/>
      <c r="D244" s="31"/>
      <c r="E244" s="22"/>
      <c r="F244" s="15"/>
    </row>
    <row r="245" spans="1:6" ht="12.75" customHeight="1" x14ac:dyDescent="0.35">
      <c r="A245" s="23"/>
      <c r="B245" s="31"/>
      <c r="C245" s="23"/>
      <c r="D245" s="31"/>
      <c r="E245" s="22"/>
      <c r="F245" s="15"/>
    </row>
    <row r="246" spans="1:6" ht="12.75" customHeight="1" x14ac:dyDescent="0.35">
      <c r="A246" s="23"/>
      <c r="B246" s="31"/>
      <c r="C246" s="23"/>
      <c r="D246" s="31"/>
      <c r="E246" s="22"/>
      <c r="F246" s="15"/>
    </row>
    <row r="247" spans="1:6" ht="12.75" customHeight="1" x14ac:dyDescent="0.35">
      <c r="A247" s="23"/>
      <c r="B247" s="31"/>
      <c r="C247" s="23"/>
      <c r="D247" s="31"/>
      <c r="E247" s="22"/>
      <c r="F247" s="15"/>
    </row>
    <row r="248" spans="1:6" ht="12.75" customHeight="1" x14ac:dyDescent="0.35">
      <c r="A248" s="23"/>
      <c r="B248" s="31"/>
      <c r="C248" s="23"/>
      <c r="D248" s="31"/>
      <c r="E248" s="20"/>
      <c r="F248" s="15"/>
    </row>
    <row r="249" spans="1:6" ht="12.75" customHeight="1" x14ac:dyDescent="0.35">
      <c r="A249" s="23"/>
      <c r="B249" s="31"/>
      <c r="C249" s="23"/>
      <c r="D249" s="31"/>
      <c r="E249" s="22"/>
      <c r="F249" s="15"/>
    </row>
    <row r="250" spans="1:6" ht="12.75" customHeight="1" x14ac:dyDescent="0.35">
      <c r="A250" s="23"/>
      <c r="B250" s="31"/>
      <c r="C250" s="23"/>
      <c r="D250" s="31"/>
      <c r="E250" s="22"/>
      <c r="F250" s="15"/>
    </row>
    <row r="251" spans="1:6" ht="12.75" customHeight="1" x14ac:dyDescent="0.35">
      <c r="A251" s="23"/>
      <c r="B251" s="31"/>
      <c r="C251" s="23"/>
      <c r="D251" s="31"/>
      <c r="E251" s="20"/>
      <c r="F251" s="15"/>
    </row>
    <row r="252" spans="1:6" ht="12.75" customHeight="1" x14ac:dyDescent="0.35">
      <c r="A252" s="23"/>
      <c r="B252" s="31"/>
      <c r="C252" s="23"/>
      <c r="D252" s="31"/>
      <c r="E252" s="22"/>
      <c r="F252" s="15"/>
    </row>
    <row r="253" spans="1:6" ht="12.75" customHeight="1" x14ac:dyDescent="0.35">
      <c r="A253" s="23"/>
      <c r="B253" s="31"/>
      <c r="C253" s="23"/>
      <c r="D253" s="31"/>
      <c r="E253" s="22"/>
      <c r="F253" s="15"/>
    </row>
    <row r="254" spans="1:6" ht="12.75" customHeight="1" x14ac:dyDescent="0.35">
      <c r="A254" s="23"/>
      <c r="B254" s="31"/>
      <c r="C254" s="23"/>
      <c r="D254" s="31"/>
      <c r="E254" s="22"/>
      <c r="F254" s="15"/>
    </row>
    <row r="255" spans="1:6" ht="12.75" customHeight="1" x14ac:dyDescent="0.35">
      <c r="A255" s="23"/>
      <c r="B255" s="31"/>
      <c r="C255" s="23"/>
      <c r="D255" s="31"/>
      <c r="E255" s="22"/>
      <c r="F255" s="15"/>
    </row>
    <row r="256" spans="1:6" ht="12.75" customHeight="1" x14ac:dyDescent="0.35">
      <c r="A256" s="23"/>
      <c r="B256" s="31"/>
      <c r="C256" s="23"/>
      <c r="D256" s="31"/>
      <c r="E256" s="22"/>
      <c r="F256" s="15"/>
    </row>
    <row r="257" spans="1:6" ht="12.75" customHeight="1" x14ac:dyDescent="0.35">
      <c r="A257" s="23"/>
      <c r="B257" s="31"/>
      <c r="C257" s="23"/>
      <c r="D257" s="31"/>
      <c r="E257" s="22"/>
      <c r="F257" s="15"/>
    </row>
    <row r="258" spans="1:6" ht="12.75" customHeight="1" x14ac:dyDescent="0.35">
      <c r="A258" s="23"/>
      <c r="B258" s="31"/>
      <c r="C258" s="23"/>
      <c r="D258" s="31"/>
      <c r="E258" s="22"/>
      <c r="F258" s="15"/>
    </row>
    <row r="259" spans="1:6" ht="12.75" customHeight="1" x14ac:dyDescent="0.35">
      <c r="A259" s="23"/>
      <c r="B259" s="31"/>
      <c r="C259" s="23"/>
      <c r="D259" s="31"/>
      <c r="E259" s="22"/>
      <c r="F259" s="15"/>
    </row>
    <row r="260" spans="1:6" ht="12.75" customHeight="1" x14ac:dyDescent="0.35">
      <c r="A260" s="23"/>
      <c r="B260" s="31"/>
      <c r="C260" s="23"/>
      <c r="D260" s="31"/>
      <c r="E260" s="20"/>
      <c r="F260" s="15"/>
    </row>
    <row r="261" spans="1:6" ht="12.75" customHeight="1" x14ac:dyDescent="0.35">
      <c r="A261" s="23"/>
      <c r="B261" s="31"/>
      <c r="C261" s="23"/>
      <c r="D261" s="31"/>
      <c r="E261" s="22"/>
      <c r="F261" s="15"/>
    </row>
    <row r="262" spans="1:6" ht="12.75" customHeight="1" x14ac:dyDescent="0.35">
      <c r="A262" s="23"/>
      <c r="B262" s="31"/>
      <c r="C262" s="23"/>
      <c r="D262" s="31"/>
      <c r="E262" s="20"/>
      <c r="F262" s="15"/>
    </row>
    <row r="263" spans="1:6" ht="12.75" customHeight="1" x14ac:dyDescent="0.35">
      <c r="A263" s="23"/>
      <c r="B263" s="31"/>
      <c r="C263" s="23"/>
      <c r="D263" s="31"/>
      <c r="E263" s="22"/>
      <c r="F263" s="15"/>
    </row>
    <row r="264" spans="1:6" ht="12.75" customHeight="1" x14ac:dyDescent="0.35">
      <c r="A264" s="23"/>
      <c r="B264" s="31"/>
      <c r="C264" s="23"/>
      <c r="D264" s="31"/>
      <c r="E264" s="22"/>
      <c r="F264" s="15"/>
    </row>
    <row r="265" spans="1:6" ht="12.75" customHeight="1" x14ac:dyDescent="0.35">
      <c r="A265" s="23"/>
      <c r="B265" s="31"/>
      <c r="C265" s="23"/>
      <c r="D265" s="31"/>
      <c r="E265" s="22"/>
      <c r="F265" s="15"/>
    </row>
    <row r="266" spans="1:6" ht="12.75" customHeight="1" x14ac:dyDescent="0.35">
      <c r="A266" s="23"/>
      <c r="B266" s="31"/>
      <c r="C266" s="23"/>
      <c r="D266" s="31"/>
      <c r="E266" s="22"/>
      <c r="F266" s="15"/>
    </row>
    <row r="267" spans="1:6" ht="12.75" customHeight="1" x14ac:dyDescent="0.35">
      <c r="A267" s="23"/>
      <c r="B267" s="31"/>
      <c r="C267" s="23"/>
      <c r="D267" s="31"/>
      <c r="E267" s="22"/>
      <c r="F267" s="15"/>
    </row>
    <row r="268" spans="1:6" ht="12.75" customHeight="1" x14ac:dyDescent="0.35">
      <c r="A268" s="23"/>
      <c r="B268" s="31"/>
      <c r="C268" s="23"/>
      <c r="D268" s="31"/>
      <c r="E268" s="20"/>
      <c r="F268" s="15"/>
    </row>
    <row r="269" spans="1:6" ht="12.75" customHeight="1" x14ac:dyDescent="0.35">
      <c r="A269" s="23"/>
      <c r="B269" s="31"/>
      <c r="C269" s="23"/>
      <c r="D269" s="31"/>
      <c r="E269" s="22"/>
      <c r="F269" s="15"/>
    </row>
    <row r="270" spans="1:6" ht="12.75" customHeight="1" x14ac:dyDescent="0.35">
      <c r="A270" s="23"/>
      <c r="B270" s="31"/>
      <c r="C270" s="23"/>
      <c r="D270" s="31"/>
      <c r="E270" s="22"/>
      <c r="F270" s="15"/>
    </row>
    <row r="271" spans="1:6" ht="12.75" customHeight="1" x14ac:dyDescent="0.35">
      <c r="A271" s="23"/>
      <c r="B271" s="31"/>
      <c r="C271" s="23"/>
      <c r="D271" s="31"/>
      <c r="E271" s="22"/>
      <c r="F271" s="15"/>
    </row>
    <row r="272" spans="1:6" ht="12.75" customHeight="1" x14ac:dyDescent="0.35">
      <c r="A272" s="23"/>
      <c r="B272" s="31"/>
      <c r="C272" s="23"/>
      <c r="D272" s="31"/>
      <c r="E272" s="22"/>
      <c r="F272" s="15"/>
    </row>
    <row r="273" spans="1:6" ht="12.75" customHeight="1" x14ac:dyDescent="0.35">
      <c r="A273" s="23"/>
      <c r="B273" s="31"/>
      <c r="C273" s="23"/>
      <c r="D273" s="31"/>
      <c r="E273" s="20"/>
      <c r="F273" s="15"/>
    </row>
    <row r="274" spans="1:6" ht="12.75" customHeight="1" x14ac:dyDescent="0.35">
      <c r="A274" s="23"/>
      <c r="B274" s="31"/>
      <c r="C274" s="23"/>
      <c r="D274" s="31"/>
      <c r="E274" s="22"/>
      <c r="F274" s="15"/>
    </row>
    <row r="275" spans="1:6" ht="12.75" customHeight="1" x14ac:dyDescent="0.35">
      <c r="A275" s="23"/>
      <c r="B275" s="31"/>
      <c r="C275" s="23"/>
      <c r="D275" s="31"/>
      <c r="E275" s="22"/>
      <c r="F275" s="15"/>
    </row>
    <row r="276" spans="1:6" ht="12.75" customHeight="1" x14ac:dyDescent="0.35">
      <c r="A276" s="23"/>
      <c r="B276" s="31"/>
      <c r="C276" s="23"/>
      <c r="D276" s="31"/>
      <c r="E276" s="22"/>
      <c r="F276" s="15"/>
    </row>
    <row r="277" spans="1:6" ht="12.75" customHeight="1" x14ac:dyDescent="0.35">
      <c r="A277" s="23"/>
      <c r="B277" s="31"/>
      <c r="C277" s="23"/>
      <c r="D277" s="31"/>
      <c r="E277" s="22"/>
      <c r="F277" s="15"/>
    </row>
    <row r="278" spans="1:6" ht="12.75" customHeight="1" x14ac:dyDescent="0.35">
      <c r="A278" s="23"/>
      <c r="B278" s="31"/>
      <c r="C278" s="23"/>
      <c r="D278" s="31"/>
      <c r="E278" s="22"/>
      <c r="F278" s="15"/>
    </row>
    <row r="279" spans="1:6" ht="12.75" customHeight="1" x14ac:dyDescent="0.35">
      <c r="A279" s="23"/>
      <c r="B279" s="31"/>
      <c r="C279" s="23"/>
      <c r="D279" s="31"/>
      <c r="E279" s="22"/>
      <c r="F279" s="15"/>
    </row>
    <row r="280" spans="1:6" ht="12.75" customHeight="1" x14ac:dyDescent="0.35">
      <c r="A280" s="23"/>
      <c r="B280" s="31"/>
      <c r="C280" s="23"/>
      <c r="D280" s="31"/>
      <c r="E280" s="22"/>
      <c r="F280" s="15"/>
    </row>
    <row r="281" spans="1:6" ht="12.75" customHeight="1" x14ac:dyDescent="0.35">
      <c r="A281" s="23"/>
      <c r="B281" s="31"/>
      <c r="C281" s="23"/>
      <c r="D281" s="31"/>
      <c r="E281" s="22"/>
      <c r="F281" s="15"/>
    </row>
    <row r="282" spans="1:6" ht="12.75" customHeight="1" x14ac:dyDescent="0.35">
      <c r="A282" s="23"/>
      <c r="B282" s="31"/>
      <c r="C282" s="23"/>
      <c r="D282" s="31"/>
      <c r="E282" s="22"/>
      <c r="F282" s="15"/>
    </row>
    <row r="283" spans="1:6" ht="12.75" customHeight="1" x14ac:dyDescent="0.35">
      <c r="A283" s="23"/>
      <c r="B283" s="31"/>
      <c r="C283" s="23"/>
      <c r="D283" s="31"/>
      <c r="E283" s="22"/>
      <c r="F283" s="15"/>
    </row>
    <row r="284" spans="1:6" ht="12.75" customHeight="1" x14ac:dyDescent="0.35">
      <c r="A284" s="23"/>
      <c r="B284" s="31"/>
      <c r="C284" s="23"/>
      <c r="D284" s="31"/>
      <c r="E284" s="22"/>
      <c r="F284" s="15"/>
    </row>
    <row r="285" spans="1:6" ht="12.75" customHeight="1" x14ac:dyDescent="0.35">
      <c r="A285" s="23"/>
      <c r="B285" s="31"/>
      <c r="C285" s="23"/>
      <c r="D285" s="31"/>
      <c r="E285" s="22"/>
      <c r="F285" s="15"/>
    </row>
    <row r="286" spans="1:6" ht="12.75" customHeight="1" x14ac:dyDescent="0.35">
      <c r="A286" s="23"/>
      <c r="B286" s="31"/>
      <c r="C286" s="23"/>
      <c r="D286" s="31"/>
      <c r="E286" s="22"/>
      <c r="F286" s="15"/>
    </row>
    <row r="287" spans="1:6" ht="12.75" customHeight="1" x14ac:dyDescent="0.35">
      <c r="A287" s="23"/>
      <c r="B287" s="31"/>
      <c r="C287" s="23"/>
      <c r="D287" s="31"/>
      <c r="E287" s="22"/>
      <c r="F287" s="15"/>
    </row>
    <row r="288" spans="1:6" ht="12.75" customHeight="1" x14ac:dyDescent="0.35">
      <c r="A288" s="23"/>
      <c r="B288" s="31"/>
      <c r="C288" s="23"/>
      <c r="D288" s="31"/>
      <c r="E288" s="20"/>
      <c r="F288" s="15"/>
    </row>
    <row r="289" spans="1:6" ht="12.75" customHeight="1" x14ac:dyDescent="0.35">
      <c r="A289" s="23"/>
      <c r="B289" s="31"/>
      <c r="C289" s="23"/>
      <c r="D289" s="31"/>
      <c r="E289" s="22"/>
      <c r="F289" s="15"/>
    </row>
    <row r="290" spans="1:6" ht="12.75" customHeight="1" x14ac:dyDescent="0.35">
      <c r="A290" s="23"/>
      <c r="B290" s="31"/>
      <c r="C290" s="23"/>
      <c r="D290" s="31"/>
      <c r="E290" s="22"/>
      <c r="F290" s="15"/>
    </row>
    <row r="291" spans="1:6" ht="12.75" customHeight="1" x14ac:dyDescent="0.35">
      <c r="A291" s="23"/>
      <c r="B291" s="31"/>
      <c r="C291" s="23"/>
      <c r="D291" s="31"/>
      <c r="E291" s="22"/>
      <c r="F291" s="15"/>
    </row>
    <row r="292" spans="1:6" ht="12.75" customHeight="1" x14ac:dyDescent="0.35">
      <c r="A292" s="23"/>
      <c r="B292" s="31"/>
      <c r="C292" s="23"/>
      <c r="D292" s="31"/>
      <c r="E292" s="22"/>
      <c r="F292" s="15"/>
    </row>
    <row r="293" spans="1:6" ht="12.75" customHeight="1" x14ac:dyDescent="0.35">
      <c r="A293" s="23"/>
      <c r="B293" s="31"/>
      <c r="C293" s="23"/>
      <c r="D293" s="31"/>
      <c r="E293" s="22"/>
      <c r="F293" s="15"/>
    </row>
    <row r="294" spans="1:6" ht="12.75" customHeight="1" x14ac:dyDescent="0.35">
      <c r="A294" s="23"/>
      <c r="B294" s="31"/>
      <c r="C294" s="23"/>
      <c r="D294" s="31"/>
      <c r="E294" s="20"/>
      <c r="F294" s="15"/>
    </row>
    <row r="295" spans="1:6" ht="12.75" customHeight="1" x14ac:dyDescent="0.35">
      <c r="A295" s="23"/>
      <c r="B295" s="31"/>
      <c r="C295" s="23"/>
      <c r="D295" s="31"/>
      <c r="E295" s="22"/>
      <c r="F295" s="15"/>
    </row>
    <row r="296" spans="1:6" ht="12.75" customHeight="1" x14ac:dyDescent="0.35">
      <c r="A296" s="23"/>
      <c r="B296" s="31"/>
      <c r="C296" s="23"/>
      <c r="D296" s="31"/>
      <c r="E296" s="20"/>
      <c r="F296" s="15"/>
    </row>
    <row r="297" spans="1:6" ht="12.75" customHeight="1" x14ac:dyDescent="0.35">
      <c r="A297" s="23"/>
      <c r="B297" s="31"/>
      <c r="C297" s="23"/>
      <c r="D297" s="31"/>
      <c r="E297" s="22"/>
      <c r="F297" s="15"/>
    </row>
    <row r="298" spans="1:6" ht="12.75" customHeight="1" x14ac:dyDescent="0.35">
      <c r="A298" s="23"/>
      <c r="B298" s="31"/>
      <c r="C298" s="23"/>
      <c r="D298" s="31"/>
      <c r="E298" s="22"/>
      <c r="F298" s="15"/>
    </row>
    <row r="299" spans="1:6" ht="12.75" customHeight="1" x14ac:dyDescent="0.35">
      <c r="A299" s="23"/>
      <c r="B299" s="31"/>
      <c r="C299" s="23"/>
      <c r="D299" s="31"/>
      <c r="E299" s="22"/>
      <c r="F299" s="15"/>
    </row>
    <row r="300" spans="1:6" ht="12.75" customHeight="1" x14ac:dyDescent="0.35">
      <c r="A300" s="23"/>
      <c r="B300" s="31"/>
      <c r="C300" s="23"/>
      <c r="D300" s="31"/>
      <c r="E300" s="22"/>
      <c r="F300" s="15"/>
    </row>
    <row r="301" spans="1:6" ht="12.75" customHeight="1" x14ac:dyDescent="0.35">
      <c r="A301" s="23"/>
      <c r="B301" s="31"/>
      <c r="C301" s="23"/>
      <c r="D301" s="31"/>
      <c r="E301" s="22"/>
      <c r="F301" s="15"/>
    </row>
    <row r="302" spans="1:6" ht="12.75" customHeight="1" x14ac:dyDescent="0.35">
      <c r="A302" s="23"/>
      <c r="B302" s="31"/>
      <c r="C302" s="23"/>
      <c r="D302" s="31"/>
      <c r="E302" s="22"/>
      <c r="F302" s="15"/>
    </row>
    <row r="303" spans="1:6" ht="12.75" customHeight="1" x14ac:dyDescent="0.35">
      <c r="A303" s="23"/>
      <c r="B303" s="31"/>
      <c r="C303" s="23"/>
      <c r="D303" s="31"/>
      <c r="E303" s="22"/>
      <c r="F303" s="15"/>
    </row>
    <row r="304" spans="1:6" ht="12.75" customHeight="1" x14ac:dyDescent="0.35">
      <c r="A304" s="23"/>
      <c r="B304" s="31"/>
      <c r="C304" s="23"/>
      <c r="D304" s="31"/>
      <c r="E304" s="20"/>
      <c r="F304" s="15"/>
    </row>
    <row r="305" spans="1:6" ht="12.75" customHeight="1" x14ac:dyDescent="0.35">
      <c r="A305" s="23"/>
      <c r="B305" s="31"/>
      <c r="C305" s="23"/>
      <c r="D305" s="31"/>
      <c r="E305" s="22"/>
      <c r="F305" s="15"/>
    </row>
    <row r="306" spans="1:6" ht="12.75" customHeight="1" x14ac:dyDescent="0.35">
      <c r="A306" s="23"/>
      <c r="B306" s="31"/>
      <c r="C306" s="23"/>
      <c r="D306" s="31"/>
      <c r="E306" s="22"/>
      <c r="F306" s="15"/>
    </row>
    <row r="307" spans="1:6" ht="12.75" customHeight="1" x14ac:dyDescent="0.35">
      <c r="A307" s="23"/>
      <c r="B307" s="31"/>
      <c r="C307" s="23"/>
      <c r="D307" s="31"/>
      <c r="E307" s="22"/>
      <c r="F307" s="15"/>
    </row>
    <row r="308" spans="1:6" ht="12.75" customHeight="1" x14ac:dyDescent="0.35">
      <c r="A308" s="23"/>
      <c r="B308" s="31"/>
      <c r="C308" s="23"/>
      <c r="D308" s="31"/>
      <c r="E308" s="22"/>
      <c r="F308" s="15"/>
    </row>
    <row r="309" spans="1:6" ht="12.75" customHeight="1" x14ac:dyDescent="0.35">
      <c r="A309" s="23"/>
      <c r="B309" s="31"/>
      <c r="C309" s="23"/>
      <c r="D309" s="31"/>
      <c r="E309" s="22"/>
      <c r="F309" s="15"/>
    </row>
    <row r="310" spans="1:6" ht="12.75" customHeight="1" x14ac:dyDescent="0.35">
      <c r="A310" s="23"/>
      <c r="B310" s="31"/>
      <c r="C310" s="23"/>
      <c r="D310" s="31"/>
      <c r="E310" s="22"/>
      <c r="F310" s="15"/>
    </row>
    <row r="311" spans="1:6" ht="12.75" customHeight="1" x14ac:dyDescent="0.35">
      <c r="A311" s="23"/>
      <c r="B311" s="31"/>
      <c r="C311" s="23"/>
      <c r="D311" s="31"/>
      <c r="E311" s="22"/>
      <c r="F311" s="15"/>
    </row>
    <row r="312" spans="1:6" ht="12.75" customHeight="1" x14ac:dyDescent="0.35">
      <c r="A312" s="23"/>
      <c r="B312" s="31"/>
      <c r="C312" s="23"/>
      <c r="D312" s="31"/>
      <c r="E312" s="22"/>
      <c r="F312" s="15"/>
    </row>
    <row r="313" spans="1:6" ht="12.75" customHeight="1" x14ac:dyDescent="0.35">
      <c r="A313" s="23"/>
      <c r="B313" s="31"/>
      <c r="C313" s="23"/>
      <c r="D313" s="31"/>
      <c r="E313" s="22"/>
      <c r="F313" s="15"/>
    </row>
    <row r="314" spans="1:6" ht="12.75" customHeight="1" x14ac:dyDescent="0.35">
      <c r="A314" s="23"/>
      <c r="B314" s="31"/>
      <c r="C314" s="23"/>
      <c r="D314" s="31"/>
      <c r="E314" s="20"/>
      <c r="F314" s="15"/>
    </row>
    <row r="315" spans="1:6" ht="12.75" customHeight="1" x14ac:dyDescent="0.35">
      <c r="A315" s="23"/>
      <c r="B315" s="31"/>
      <c r="C315" s="23"/>
      <c r="D315" s="31"/>
      <c r="E315" s="22"/>
      <c r="F315" s="15"/>
    </row>
    <row r="316" spans="1:6" ht="12.75" customHeight="1" x14ac:dyDescent="0.35">
      <c r="A316" s="23"/>
      <c r="B316" s="31"/>
      <c r="C316" s="23"/>
      <c r="D316" s="31"/>
      <c r="E316" s="22"/>
      <c r="F316" s="15"/>
    </row>
    <row r="317" spans="1:6" ht="12.75" customHeight="1" x14ac:dyDescent="0.35">
      <c r="A317" s="23"/>
      <c r="B317" s="31"/>
      <c r="C317" s="23"/>
      <c r="D317" s="31"/>
      <c r="E317" s="22"/>
      <c r="F317" s="15"/>
    </row>
    <row r="318" spans="1:6" ht="12.75" customHeight="1" x14ac:dyDescent="0.35">
      <c r="A318" s="23"/>
      <c r="B318" s="31"/>
      <c r="C318" s="23"/>
      <c r="D318" s="31"/>
      <c r="E318" s="22"/>
      <c r="F318" s="15"/>
    </row>
    <row r="319" spans="1:6" ht="12.75" customHeight="1" x14ac:dyDescent="0.35">
      <c r="A319" s="23"/>
      <c r="B319" s="31"/>
      <c r="C319" s="23"/>
      <c r="D319" s="31"/>
      <c r="E319" s="22"/>
      <c r="F319" s="15"/>
    </row>
    <row r="320" spans="1:6" ht="12.75" customHeight="1" x14ac:dyDescent="0.35">
      <c r="A320" s="23"/>
      <c r="B320" s="31"/>
      <c r="C320" s="23"/>
      <c r="D320" s="31"/>
      <c r="E320" s="22"/>
      <c r="F320" s="15"/>
    </row>
    <row r="321" spans="1:6" ht="12.75" customHeight="1" x14ac:dyDescent="0.35">
      <c r="A321" s="23"/>
      <c r="B321" s="31"/>
      <c r="C321" s="23"/>
      <c r="D321" s="31"/>
      <c r="E321" s="22"/>
      <c r="F321" s="15"/>
    </row>
    <row r="322" spans="1:6" ht="12.75" customHeight="1" x14ac:dyDescent="0.35">
      <c r="A322" s="23"/>
      <c r="B322" s="31"/>
      <c r="C322" s="23"/>
      <c r="D322" s="31"/>
      <c r="E322" s="22"/>
      <c r="F322" s="15"/>
    </row>
    <row r="323" spans="1:6" ht="12.75" customHeight="1" x14ac:dyDescent="0.35">
      <c r="A323" s="23"/>
      <c r="B323" s="31"/>
      <c r="C323" s="23"/>
      <c r="D323" s="31"/>
      <c r="E323" s="22"/>
      <c r="F323" s="15"/>
    </row>
    <row r="324" spans="1:6" ht="12.75" customHeight="1" x14ac:dyDescent="0.35">
      <c r="A324" s="23"/>
      <c r="B324" s="31"/>
      <c r="C324" s="23"/>
      <c r="D324" s="31"/>
      <c r="E324" s="22"/>
      <c r="F324" s="15"/>
    </row>
    <row r="325" spans="1:6" ht="12.75" customHeight="1" x14ac:dyDescent="0.35">
      <c r="A325" s="23"/>
      <c r="B325" s="31"/>
      <c r="C325" s="23"/>
      <c r="D325" s="31"/>
      <c r="E325" s="22"/>
      <c r="F325" s="15"/>
    </row>
    <row r="326" spans="1:6" ht="12.75" customHeight="1" x14ac:dyDescent="0.35">
      <c r="A326" s="23"/>
      <c r="B326" s="31"/>
      <c r="C326" s="23"/>
      <c r="D326" s="31"/>
      <c r="E326" s="22"/>
      <c r="F326" s="15"/>
    </row>
    <row r="327" spans="1:6" ht="12.75" customHeight="1" x14ac:dyDescent="0.35">
      <c r="A327" s="23"/>
      <c r="B327" s="31"/>
      <c r="C327" s="23"/>
      <c r="D327" s="31"/>
      <c r="E327" s="22"/>
      <c r="F327" s="15"/>
    </row>
    <row r="328" spans="1:6" ht="12.75" customHeight="1" x14ac:dyDescent="0.35">
      <c r="A328" s="23"/>
      <c r="B328" s="31"/>
      <c r="C328" s="23"/>
      <c r="D328" s="31"/>
      <c r="E328" s="22"/>
      <c r="F328" s="15"/>
    </row>
    <row r="329" spans="1:6" ht="12.75" customHeight="1" x14ac:dyDescent="0.35">
      <c r="A329" s="23"/>
      <c r="B329" s="31"/>
      <c r="C329" s="23"/>
      <c r="D329" s="31"/>
      <c r="E329" s="22"/>
      <c r="F329" s="15"/>
    </row>
    <row r="330" spans="1:6" ht="12.75" customHeight="1" x14ac:dyDescent="0.35">
      <c r="A330" s="23"/>
      <c r="B330" s="31"/>
      <c r="C330" s="23"/>
      <c r="D330" s="31"/>
      <c r="E330" s="22"/>
      <c r="F330" s="15"/>
    </row>
    <row r="331" spans="1:6" ht="12.75" customHeight="1" x14ac:dyDescent="0.35">
      <c r="A331" s="23"/>
      <c r="B331" s="31"/>
      <c r="C331" s="23"/>
      <c r="D331" s="31"/>
      <c r="E331" s="22"/>
      <c r="F331" s="15"/>
    </row>
    <row r="332" spans="1:6" ht="12.75" customHeight="1" x14ac:dyDescent="0.35">
      <c r="A332" s="23"/>
      <c r="B332" s="31"/>
      <c r="C332" s="23"/>
      <c r="D332" s="31"/>
      <c r="E332" s="22"/>
      <c r="F332" s="15"/>
    </row>
    <row r="333" spans="1:6" ht="12.75" customHeight="1" x14ac:dyDescent="0.35">
      <c r="A333" s="23"/>
      <c r="B333" s="31"/>
      <c r="C333" s="23"/>
      <c r="D333" s="31"/>
      <c r="E333" s="22"/>
      <c r="F333" s="15"/>
    </row>
    <row r="334" spans="1:6" ht="12.75" customHeight="1" x14ac:dyDescent="0.35">
      <c r="A334" s="23"/>
      <c r="B334" s="31"/>
      <c r="C334" s="23"/>
      <c r="D334" s="31"/>
      <c r="E334" s="22"/>
      <c r="F334" s="15"/>
    </row>
    <row r="335" spans="1:6" ht="12.75" customHeight="1" x14ac:dyDescent="0.35">
      <c r="A335" s="23"/>
      <c r="B335" s="31"/>
      <c r="C335" s="23"/>
      <c r="D335" s="31"/>
      <c r="E335" s="20"/>
      <c r="F335" s="15"/>
    </row>
    <row r="336" spans="1:6" ht="12.75" customHeight="1" x14ac:dyDescent="0.35">
      <c r="A336" s="23"/>
      <c r="B336" s="31"/>
      <c r="C336" s="23"/>
      <c r="D336" s="31"/>
      <c r="E336" s="22"/>
      <c r="F336" s="15"/>
    </row>
    <row r="337" spans="1:6" ht="12.75" customHeight="1" x14ac:dyDescent="0.35">
      <c r="A337" s="23"/>
      <c r="B337" s="31"/>
      <c r="C337" s="23"/>
      <c r="D337" s="31"/>
      <c r="E337" s="22"/>
      <c r="F337" s="15"/>
    </row>
    <row r="338" spans="1:6" ht="12.75" customHeight="1" x14ac:dyDescent="0.35">
      <c r="A338" s="23"/>
      <c r="B338" s="31"/>
      <c r="C338" s="23"/>
      <c r="D338" s="31"/>
      <c r="E338" s="22"/>
      <c r="F338" s="15"/>
    </row>
    <row r="339" spans="1:6" ht="12.75" customHeight="1" x14ac:dyDescent="0.35">
      <c r="A339" s="23"/>
      <c r="B339" s="31"/>
      <c r="C339" s="23"/>
      <c r="D339" s="31"/>
      <c r="E339" s="22"/>
      <c r="F339" s="15"/>
    </row>
    <row r="340" spans="1:6" ht="12.75" customHeight="1" x14ac:dyDescent="0.35">
      <c r="A340" s="23"/>
      <c r="B340" s="31"/>
      <c r="C340" s="23"/>
      <c r="D340" s="31"/>
      <c r="E340" s="22"/>
      <c r="F340" s="15"/>
    </row>
    <row r="341" spans="1:6" ht="12.75" customHeight="1" x14ac:dyDescent="0.35">
      <c r="A341" s="23"/>
      <c r="B341" s="31"/>
      <c r="C341" s="23"/>
      <c r="D341" s="31"/>
      <c r="E341" s="22"/>
      <c r="F341" s="15"/>
    </row>
    <row r="342" spans="1:6" ht="12.75" customHeight="1" x14ac:dyDescent="0.35">
      <c r="A342" s="23"/>
      <c r="B342" s="31"/>
      <c r="C342" s="23"/>
      <c r="D342" s="31"/>
      <c r="E342" s="20"/>
      <c r="F342" s="15"/>
    </row>
    <row r="343" spans="1:6" ht="12.75" customHeight="1" x14ac:dyDescent="0.35">
      <c r="A343" s="23"/>
      <c r="B343" s="31"/>
      <c r="C343" s="23"/>
      <c r="D343" s="31"/>
      <c r="E343" s="22"/>
      <c r="F343" s="15"/>
    </row>
    <row r="344" spans="1:6" ht="12.75" customHeight="1" x14ac:dyDescent="0.35">
      <c r="A344" s="23"/>
      <c r="B344" s="31"/>
      <c r="C344" s="23"/>
      <c r="D344" s="31"/>
      <c r="E344" s="22"/>
      <c r="F344" s="15"/>
    </row>
    <row r="345" spans="1:6" ht="12.75" customHeight="1" x14ac:dyDescent="0.35">
      <c r="A345" s="23"/>
      <c r="B345" s="31"/>
      <c r="C345" s="23"/>
      <c r="D345" s="31"/>
      <c r="E345" s="22"/>
      <c r="F345" s="15"/>
    </row>
    <row r="346" spans="1:6" ht="12.75" customHeight="1" x14ac:dyDescent="0.35">
      <c r="A346" s="23"/>
      <c r="B346" s="31"/>
      <c r="C346" s="23"/>
      <c r="D346" s="31"/>
      <c r="E346" s="22"/>
      <c r="F346" s="15"/>
    </row>
    <row r="347" spans="1:6" ht="12.75" customHeight="1" x14ac:dyDescent="0.35">
      <c r="A347" s="23"/>
      <c r="B347" s="31"/>
      <c r="C347" s="23"/>
      <c r="D347" s="31"/>
      <c r="E347" s="22"/>
      <c r="F347" s="15"/>
    </row>
    <row r="348" spans="1:6" ht="12.75" customHeight="1" x14ac:dyDescent="0.35">
      <c r="A348" s="23"/>
      <c r="B348" s="31"/>
      <c r="C348" s="23"/>
      <c r="D348" s="31"/>
      <c r="E348" s="20"/>
      <c r="F348" s="15"/>
    </row>
    <row r="349" spans="1:6" ht="12.75" customHeight="1" x14ac:dyDescent="0.35">
      <c r="A349" s="23"/>
      <c r="B349" s="31"/>
      <c r="C349" s="23"/>
      <c r="D349" s="31"/>
      <c r="E349" s="22"/>
      <c r="F349" s="15"/>
    </row>
    <row r="350" spans="1:6" ht="12.75" customHeight="1" x14ac:dyDescent="0.35">
      <c r="A350" s="23"/>
      <c r="B350" s="31"/>
      <c r="C350" s="23"/>
      <c r="D350" s="31"/>
      <c r="E350" s="22"/>
      <c r="F350" s="15"/>
    </row>
    <row r="351" spans="1:6" ht="12.75" customHeight="1" x14ac:dyDescent="0.35">
      <c r="A351" s="23"/>
      <c r="B351" s="31"/>
      <c r="C351" s="23"/>
      <c r="D351" s="31"/>
      <c r="E351" s="22"/>
      <c r="F351" s="15"/>
    </row>
    <row r="352" spans="1:6" ht="12.75" customHeight="1" x14ac:dyDescent="0.35">
      <c r="A352" s="23"/>
      <c r="B352" s="31"/>
      <c r="C352" s="23"/>
      <c r="D352" s="31"/>
      <c r="E352" s="22"/>
      <c r="F352" s="15"/>
    </row>
    <row r="353" spans="1:6" ht="12.75" customHeight="1" x14ac:dyDescent="0.35">
      <c r="A353" s="23"/>
      <c r="B353" s="31"/>
      <c r="C353" s="23"/>
      <c r="D353" s="31"/>
      <c r="E353" s="22"/>
      <c r="F353" s="15"/>
    </row>
    <row r="354" spans="1:6" ht="12.75" customHeight="1" x14ac:dyDescent="0.35">
      <c r="A354" s="23"/>
      <c r="B354" s="31"/>
      <c r="C354" s="23"/>
      <c r="D354" s="31"/>
      <c r="E354" s="20"/>
      <c r="F354" s="15"/>
    </row>
    <row r="355" spans="1:6" ht="12.75" customHeight="1" x14ac:dyDescent="0.35">
      <c r="A355" s="23"/>
      <c r="B355" s="31"/>
      <c r="C355" s="23"/>
      <c r="D355" s="31"/>
      <c r="E355" s="20"/>
      <c r="F355" s="15"/>
    </row>
    <row r="356" spans="1:6" ht="12.75" customHeight="1" x14ac:dyDescent="0.35">
      <c r="A356" s="23"/>
      <c r="B356" s="31"/>
      <c r="C356" s="23"/>
      <c r="D356" s="31"/>
      <c r="E356" s="20"/>
      <c r="F356" s="15"/>
    </row>
    <row r="357" spans="1:6" ht="12.75" customHeight="1" x14ac:dyDescent="0.35">
      <c r="A357" s="23"/>
      <c r="B357" s="31"/>
      <c r="C357" s="23"/>
      <c r="D357" s="31"/>
      <c r="E357" s="20"/>
      <c r="F357" s="15"/>
    </row>
    <row r="358" spans="1:6" ht="12.75" customHeight="1" x14ac:dyDescent="0.35">
      <c r="A358" s="23"/>
      <c r="B358" s="31"/>
      <c r="C358" s="23"/>
      <c r="D358" s="31"/>
      <c r="E358" s="20"/>
      <c r="F358" s="15"/>
    </row>
    <row r="359" spans="1:6" ht="12.75" customHeight="1" x14ac:dyDescent="0.35">
      <c r="A359" s="23"/>
      <c r="B359" s="31"/>
      <c r="C359" s="23"/>
      <c r="D359" s="31"/>
      <c r="E359" s="22"/>
      <c r="F359" s="15"/>
    </row>
    <row r="360" spans="1:6" ht="12.75" customHeight="1" x14ac:dyDescent="0.35">
      <c r="A360" s="23"/>
      <c r="B360" s="31"/>
      <c r="C360" s="23"/>
      <c r="D360" s="31"/>
      <c r="E360" s="20"/>
      <c r="F360" s="15"/>
    </row>
    <row r="361" spans="1:6" ht="12.75" customHeight="1" x14ac:dyDescent="0.35">
      <c r="A361" s="23"/>
      <c r="B361" s="31"/>
      <c r="C361" s="23"/>
      <c r="D361" s="31"/>
      <c r="E361" s="20"/>
      <c r="F361" s="15"/>
    </row>
    <row r="362" spans="1:6" ht="12.75" customHeight="1" x14ac:dyDescent="0.35">
      <c r="A362" s="23"/>
      <c r="B362" s="31"/>
      <c r="C362" s="23"/>
      <c r="D362" s="31"/>
      <c r="E362" s="20"/>
      <c r="F362" s="15"/>
    </row>
    <row r="363" spans="1:6" ht="12.75" customHeight="1" x14ac:dyDescent="0.35">
      <c r="A363" s="23"/>
      <c r="B363" s="31"/>
      <c r="C363" s="23"/>
      <c r="D363" s="31"/>
      <c r="E363" s="22"/>
      <c r="F363" s="15"/>
    </row>
    <row r="364" spans="1:6" ht="12.75" customHeight="1" x14ac:dyDescent="0.35">
      <c r="A364" s="23"/>
      <c r="B364" s="31"/>
      <c r="C364" s="23"/>
      <c r="D364" s="31"/>
      <c r="E364" s="20"/>
      <c r="F364" s="15"/>
    </row>
    <row r="365" spans="1:6" ht="12.75" customHeight="1" x14ac:dyDescent="0.35">
      <c r="A365" s="23"/>
      <c r="B365" s="31"/>
      <c r="C365" s="23"/>
      <c r="D365" s="31"/>
      <c r="E365" s="22"/>
      <c r="F365" s="15"/>
    </row>
    <row r="366" spans="1:6" ht="12.75" customHeight="1" x14ac:dyDescent="0.35">
      <c r="A366" s="23"/>
      <c r="B366" s="31"/>
      <c r="C366" s="23"/>
      <c r="D366" s="31"/>
      <c r="E366" s="22"/>
      <c r="F366" s="15"/>
    </row>
    <row r="367" spans="1:6" ht="12.75" customHeight="1" x14ac:dyDescent="0.35">
      <c r="A367" s="23"/>
      <c r="B367" s="31"/>
      <c r="C367" s="23"/>
      <c r="D367" s="31"/>
      <c r="E367" s="22"/>
      <c r="F367" s="15"/>
    </row>
    <row r="368" spans="1:6" ht="12.75" customHeight="1" x14ac:dyDescent="0.35">
      <c r="A368" s="23"/>
      <c r="B368" s="31"/>
      <c r="C368" s="23"/>
      <c r="D368" s="31"/>
      <c r="E368" s="22"/>
      <c r="F368" s="15"/>
    </row>
    <row r="369" spans="1:6" ht="12.75" customHeight="1" x14ac:dyDescent="0.35">
      <c r="A369" s="23"/>
      <c r="B369" s="31"/>
      <c r="C369" s="23"/>
      <c r="D369" s="31"/>
      <c r="E369" s="22"/>
      <c r="F369" s="15"/>
    </row>
    <row r="370" spans="1:6" ht="12.75" customHeight="1" x14ac:dyDescent="0.35">
      <c r="A370" s="23"/>
      <c r="B370" s="31"/>
      <c r="C370" s="23"/>
      <c r="D370" s="31"/>
      <c r="E370" s="20"/>
      <c r="F370" s="15"/>
    </row>
    <row r="371" spans="1:6" ht="12.75" customHeight="1" x14ac:dyDescent="0.35">
      <c r="A371" s="23"/>
      <c r="B371" s="31"/>
      <c r="C371" s="23"/>
      <c r="D371" s="31"/>
      <c r="E371" s="22"/>
      <c r="F371" s="15"/>
    </row>
    <row r="372" spans="1:6" ht="12.75" customHeight="1" x14ac:dyDescent="0.35">
      <c r="A372" s="23"/>
      <c r="B372" s="31"/>
      <c r="C372" s="23"/>
      <c r="D372" s="31"/>
      <c r="E372" s="22"/>
      <c r="F372" s="15"/>
    </row>
    <row r="373" spans="1:6" ht="12.75" customHeight="1" x14ac:dyDescent="0.35">
      <c r="A373" s="23"/>
      <c r="B373" s="31"/>
      <c r="C373" s="23"/>
      <c r="D373" s="31"/>
      <c r="E373" s="22"/>
      <c r="F373" s="15"/>
    </row>
    <row r="374" spans="1:6" ht="12.75" customHeight="1" x14ac:dyDescent="0.35">
      <c r="A374" s="23"/>
      <c r="B374" s="31"/>
      <c r="C374" s="23"/>
      <c r="D374" s="31"/>
      <c r="E374" s="22"/>
      <c r="F374" s="15"/>
    </row>
    <row r="375" spans="1:6" ht="12.75" customHeight="1" x14ac:dyDescent="0.35">
      <c r="A375" s="23"/>
      <c r="B375" s="31"/>
      <c r="C375" s="23"/>
      <c r="D375" s="31"/>
      <c r="E375" s="22"/>
      <c r="F375" s="15"/>
    </row>
    <row r="376" spans="1:6" ht="12.75" customHeight="1" x14ac:dyDescent="0.35">
      <c r="A376" s="23"/>
      <c r="B376" s="31"/>
      <c r="C376" s="23"/>
      <c r="D376" s="31"/>
      <c r="E376" s="22"/>
      <c r="F376" s="15"/>
    </row>
    <row r="377" spans="1:6" ht="12.75" customHeight="1" x14ac:dyDescent="0.35">
      <c r="A377" s="23"/>
      <c r="B377" s="31"/>
      <c r="C377" s="23"/>
      <c r="D377" s="31"/>
      <c r="E377" s="22"/>
      <c r="F377" s="15"/>
    </row>
    <row r="378" spans="1:6" ht="12.75" customHeight="1" x14ac:dyDescent="0.35">
      <c r="A378" s="23"/>
      <c r="B378" s="31"/>
      <c r="C378" s="23"/>
      <c r="D378" s="31"/>
      <c r="E378" s="20"/>
      <c r="F378" s="15"/>
    </row>
    <row r="379" spans="1:6" ht="12.75" customHeight="1" x14ac:dyDescent="0.35">
      <c r="A379" s="23"/>
      <c r="B379" s="31"/>
      <c r="C379" s="23"/>
      <c r="D379" s="31"/>
      <c r="E379" s="20"/>
      <c r="F379" s="15"/>
    </row>
    <row r="380" spans="1:6" ht="12.75" customHeight="1" x14ac:dyDescent="0.35">
      <c r="A380" s="23"/>
      <c r="B380" s="31"/>
      <c r="C380" s="23"/>
      <c r="D380" s="31"/>
      <c r="E380" s="20"/>
      <c r="F380" s="15"/>
    </row>
    <row r="381" spans="1:6" ht="12.75" customHeight="1" x14ac:dyDescent="0.35">
      <c r="A381" s="23"/>
      <c r="B381" s="31"/>
      <c r="C381" s="23"/>
      <c r="D381" s="31"/>
      <c r="E381" s="20"/>
      <c r="F381" s="15"/>
    </row>
    <row r="382" spans="1:6" ht="12.75" customHeight="1" x14ac:dyDescent="0.35">
      <c r="A382" s="23"/>
      <c r="B382" s="31"/>
      <c r="C382" s="23"/>
      <c r="D382" s="31"/>
      <c r="E382" s="22"/>
      <c r="F382" s="15"/>
    </row>
    <row r="383" spans="1:6" ht="12.75" customHeight="1" x14ac:dyDescent="0.35">
      <c r="A383" s="23"/>
      <c r="B383" s="31"/>
      <c r="C383" s="23"/>
      <c r="D383" s="31"/>
      <c r="E383" s="22"/>
      <c r="F383" s="15"/>
    </row>
    <row r="384" spans="1:6" ht="12.75" customHeight="1" x14ac:dyDescent="0.35">
      <c r="A384" s="23"/>
      <c r="B384" s="31"/>
      <c r="C384" s="23"/>
      <c r="D384" s="31"/>
      <c r="E384" s="22"/>
      <c r="F384" s="15"/>
    </row>
    <row r="385" spans="1:6" ht="12.75" customHeight="1" x14ac:dyDescent="0.35">
      <c r="A385" s="23"/>
      <c r="B385" s="31"/>
      <c r="C385" s="23"/>
      <c r="D385" s="31"/>
      <c r="E385" s="22"/>
      <c r="F385" s="15"/>
    </row>
    <row r="386" spans="1:6" ht="12.75" customHeight="1" x14ac:dyDescent="0.35">
      <c r="A386" s="23"/>
      <c r="B386" s="31"/>
      <c r="C386" s="23"/>
      <c r="D386" s="31"/>
      <c r="E386" s="22"/>
      <c r="F386" s="15"/>
    </row>
    <row r="387" spans="1:6" ht="12.75" customHeight="1" x14ac:dyDescent="0.35">
      <c r="A387" s="23"/>
      <c r="B387" s="31"/>
      <c r="C387" s="23"/>
      <c r="D387" s="31"/>
      <c r="E387" s="22"/>
      <c r="F387" s="15"/>
    </row>
    <row r="388" spans="1:6" ht="12.75" customHeight="1" x14ac:dyDescent="0.35">
      <c r="A388" s="23"/>
      <c r="B388" s="31"/>
      <c r="C388" s="23"/>
      <c r="D388" s="31"/>
      <c r="E388" s="22"/>
      <c r="F388" s="15"/>
    </row>
    <row r="389" spans="1:6" ht="12.75" customHeight="1" x14ac:dyDescent="0.35">
      <c r="A389" s="23"/>
      <c r="B389" s="31"/>
      <c r="C389" s="23"/>
      <c r="D389" s="31"/>
      <c r="E389" s="22"/>
      <c r="F389" s="15"/>
    </row>
    <row r="390" spans="1:6" ht="12.75" customHeight="1" x14ac:dyDescent="0.35">
      <c r="A390" s="23"/>
      <c r="B390" s="31"/>
      <c r="C390" s="23"/>
      <c r="D390" s="31"/>
      <c r="E390" s="22"/>
      <c r="F390" s="15"/>
    </row>
    <row r="391" spans="1:6" ht="12.75" customHeight="1" x14ac:dyDescent="0.35">
      <c r="A391" s="23"/>
      <c r="B391" s="31"/>
      <c r="C391" s="23"/>
      <c r="D391" s="31"/>
      <c r="E391" s="22"/>
      <c r="F391" s="15"/>
    </row>
    <row r="392" spans="1:6" ht="12.75" customHeight="1" x14ac:dyDescent="0.35">
      <c r="A392" s="23"/>
      <c r="B392" s="31"/>
      <c r="C392" s="23"/>
      <c r="D392" s="31"/>
      <c r="E392" s="22"/>
      <c r="F392" s="15"/>
    </row>
    <row r="393" spans="1:6" ht="12.75" customHeight="1" x14ac:dyDescent="0.35">
      <c r="A393" s="23"/>
      <c r="B393" s="31"/>
      <c r="C393" s="23"/>
      <c r="D393" s="31"/>
      <c r="E393" s="22"/>
      <c r="F393" s="15"/>
    </row>
    <row r="394" spans="1:6" ht="12.75" customHeight="1" x14ac:dyDescent="0.35">
      <c r="A394" s="23"/>
      <c r="B394" s="31"/>
      <c r="C394" s="23"/>
      <c r="D394" s="31"/>
      <c r="E394" s="22"/>
      <c r="F394" s="15"/>
    </row>
    <row r="395" spans="1:6" ht="12.75" customHeight="1" x14ac:dyDescent="0.35">
      <c r="A395" s="23"/>
      <c r="B395" s="31"/>
      <c r="C395" s="23"/>
      <c r="D395" s="31"/>
      <c r="E395" s="22"/>
      <c r="F395" s="15"/>
    </row>
    <row r="396" spans="1:6" ht="12.75" customHeight="1" x14ac:dyDescent="0.35">
      <c r="A396" s="23"/>
      <c r="B396" s="31"/>
      <c r="C396" s="23"/>
      <c r="D396" s="31"/>
      <c r="E396" s="20"/>
      <c r="F396" s="15"/>
    </row>
    <row r="397" spans="1:6" ht="12.75" customHeight="1" x14ac:dyDescent="0.35">
      <c r="A397" s="23"/>
      <c r="B397" s="31"/>
      <c r="C397" s="23"/>
      <c r="D397" s="31"/>
      <c r="E397" s="22"/>
      <c r="F397" s="15"/>
    </row>
    <row r="398" spans="1:6" ht="12.75" customHeight="1" x14ac:dyDescent="0.35">
      <c r="A398" s="23"/>
      <c r="B398" s="31"/>
      <c r="C398" s="23"/>
      <c r="D398" s="31"/>
      <c r="E398" s="22"/>
      <c r="F398" s="15"/>
    </row>
    <row r="399" spans="1:6" ht="12.75" customHeight="1" x14ac:dyDescent="0.35">
      <c r="A399" s="23"/>
      <c r="B399" s="31"/>
      <c r="C399" s="23"/>
      <c r="D399" s="31"/>
      <c r="E399" s="22"/>
      <c r="F399" s="15"/>
    </row>
    <row r="400" spans="1:6" ht="12.75" customHeight="1" x14ac:dyDescent="0.35">
      <c r="A400" s="23"/>
      <c r="B400" s="31"/>
      <c r="C400" s="23"/>
      <c r="D400" s="31"/>
      <c r="E400" s="22"/>
      <c r="F400" s="15"/>
    </row>
    <row r="401" spans="1:6" ht="12.75" customHeight="1" x14ac:dyDescent="0.35">
      <c r="A401" s="23"/>
      <c r="B401" s="31"/>
      <c r="C401" s="23"/>
      <c r="D401" s="31"/>
      <c r="E401" s="20"/>
      <c r="F401" s="15"/>
    </row>
    <row r="402" spans="1:6" ht="12.75" customHeight="1" x14ac:dyDescent="0.35">
      <c r="A402" s="23"/>
      <c r="B402" s="31"/>
      <c r="C402" s="23"/>
      <c r="D402" s="31"/>
      <c r="E402" s="22"/>
      <c r="F402" s="15"/>
    </row>
    <row r="403" spans="1:6" ht="12.75" customHeight="1" x14ac:dyDescent="0.35">
      <c r="A403" s="23"/>
      <c r="B403" s="31"/>
      <c r="C403" s="23"/>
      <c r="D403" s="31"/>
      <c r="E403" s="22"/>
      <c r="F403" s="15"/>
    </row>
    <row r="404" spans="1:6" ht="12.75" customHeight="1" x14ac:dyDescent="0.35">
      <c r="A404" s="23"/>
      <c r="B404" s="31"/>
      <c r="C404" s="23"/>
      <c r="D404" s="31"/>
      <c r="E404" s="22"/>
      <c r="F404" s="15"/>
    </row>
    <row r="405" spans="1:6" ht="12.75" customHeight="1" x14ac:dyDescent="0.35">
      <c r="A405" s="23"/>
      <c r="B405" s="31"/>
      <c r="C405" s="23"/>
      <c r="D405" s="31"/>
      <c r="E405" s="22"/>
      <c r="F405" s="15"/>
    </row>
    <row r="406" spans="1:6" ht="12.75" customHeight="1" x14ac:dyDescent="0.35">
      <c r="A406" s="23"/>
      <c r="B406" s="31"/>
      <c r="C406" s="23"/>
      <c r="D406" s="31"/>
      <c r="E406" s="22"/>
      <c r="F406" s="15"/>
    </row>
    <row r="407" spans="1:6" ht="12.75" customHeight="1" x14ac:dyDescent="0.35">
      <c r="A407" s="23"/>
      <c r="B407" s="31"/>
      <c r="C407" s="23"/>
      <c r="D407" s="31"/>
      <c r="E407" s="22"/>
      <c r="F407" s="15"/>
    </row>
    <row r="408" spans="1:6" ht="12.75" customHeight="1" x14ac:dyDescent="0.35">
      <c r="A408" s="23"/>
      <c r="B408" s="31"/>
      <c r="C408" s="23"/>
      <c r="D408" s="31"/>
      <c r="E408" s="20"/>
      <c r="F408" s="15"/>
    </row>
    <row r="409" spans="1:6" ht="12.75" customHeight="1" x14ac:dyDescent="0.35">
      <c r="A409" s="23"/>
      <c r="B409" s="31"/>
      <c r="C409" s="23"/>
      <c r="D409" s="31"/>
      <c r="E409" s="22"/>
      <c r="F409" s="15"/>
    </row>
    <row r="410" spans="1:6" ht="12.75" customHeight="1" x14ac:dyDescent="0.35">
      <c r="A410" s="23"/>
      <c r="B410" s="31"/>
      <c r="C410" s="23"/>
      <c r="D410" s="31"/>
      <c r="E410" s="22"/>
      <c r="F410" s="15"/>
    </row>
    <row r="411" spans="1:6" ht="12.75" customHeight="1" x14ac:dyDescent="0.35">
      <c r="A411" s="23"/>
      <c r="B411" s="31"/>
      <c r="C411" s="23"/>
      <c r="D411" s="31"/>
      <c r="E411" s="22"/>
      <c r="F411" s="15"/>
    </row>
    <row r="412" spans="1:6" ht="12.75" customHeight="1" x14ac:dyDescent="0.35">
      <c r="A412" s="23"/>
      <c r="B412" s="31"/>
      <c r="C412" s="23"/>
      <c r="D412" s="31"/>
      <c r="E412" s="20"/>
      <c r="F412" s="15"/>
    </row>
    <row r="413" spans="1:6" ht="12.75" customHeight="1" x14ac:dyDescent="0.35">
      <c r="A413" s="23"/>
      <c r="B413" s="31"/>
      <c r="C413" s="23"/>
      <c r="D413" s="31"/>
      <c r="E413" s="22"/>
      <c r="F413" s="15"/>
    </row>
    <row r="414" spans="1:6" ht="12.75" customHeight="1" x14ac:dyDescent="0.35">
      <c r="A414" s="23"/>
      <c r="B414" s="31"/>
      <c r="C414" s="23"/>
      <c r="D414" s="31"/>
      <c r="E414" s="22"/>
      <c r="F414" s="15"/>
    </row>
    <row r="415" spans="1:6" ht="12.75" customHeight="1" x14ac:dyDescent="0.35">
      <c r="A415" s="23"/>
      <c r="B415" s="31"/>
      <c r="C415" s="23"/>
      <c r="D415" s="31"/>
      <c r="E415" s="22"/>
      <c r="F415" s="15"/>
    </row>
    <row r="416" spans="1:6" ht="12.75" customHeight="1" x14ac:dyDescent="0.35">
      <c r="A416" s="23"/>
      <c r="B416" s="31"/>
      <c r="C416" s="23"/>
      <c r="D416" s="31"/>
      <c r="E416" s="22"/>
      <c r="F416" s="15"/>
    </row>
    <row r="417" spans="1:6" ht="12.75" customHeight="1" x14ac:dyDescent="0.35">
      <c r="A417" s="23"/>
      <c r="B417" s="31"/>
      <c r="C417" s="23"/>
      <c r="D417" s="31"/>
      <c r="E417" s="20"/>
      <c r="F417" s="15"/>
    </row>
    <row r="418" spans="1:6" ht="12.75" customHeight="1" x14ac:dyDescent="0.35">
      <c r="A418" s="23"/>
      <c r="B418" s="31"/>
      <c r="C418" s="23"/>
      <c r="D418" s="31"/>
      <c r="E418" s="22"/>
      <c r="F418" s="15"/>
    </row>
    <row r="419" spans="1:6" ht="12.75" customHeight="1" x14ac:dyDescent="0.35">
      <c r="A419" s="23"/>
      <c r="B419" s="31"/>
      <c r="C419" s="23"/>
      <c r="D419" s="31"/>
      <c r="E419" s="22"/>
      <c r="F419" s="15"/>
    </row>
    <row r="420" spans="1:6" ht="12.75" customHeight="1" x14ac:dyDescent="0.35">
      <c r="A420" s="23"/>
      <c r="B420" s="31"/>
      <c r="C420" s="23"/>
      <c r="D420" s="31"/>
      <c r="E420" s="22"/>
      <c r="F420" s="15"/>
    </row>
    <row r="421" spans="1:6" ht="12.75" customHeight="1" x14ac:dyDescent="0.35">
      <c r="A421" s="23"/>
      <c r="B421" s="31"/>
      <c r="C421" s="23"/>
      <c r="D421" s="31"/>
      <c r="E421" s="22"/>
      <c r="F421" s="15"/>
    </row>
    <row r="422" spans="1:6" ht="12.75" customHeight="1" x14ac:dyDescent="0.35">
      <c r="A422" s="23"/>
      <c r="B422" s="31"/>
      <c r="C422" s="23"/>
      <c r="D422" s="31"/>
      <c r="E422" s="22"/>
      <c r="F422" s="15"/>
    </row>
    <row r="423" spans="1:6" ht="12.75" customHeight="1" x14ac:dyDescent="0.35">
      <c r="A423" s="23"/>
      <c r="B423" s="31"/>
      <c r="C423" s="23"/>
      <c r="D423" s="31"/>
      <c r="E423" s="22"/>
      <c r="F423" s="15"/>
    </row>
    <row r="424" spans="1:6" ht="12.75" customHeight="1" x14ac:dyDescent="0.35">
      <c r="A424" s="23"/>
      <c r="B424" s="31"/>
      <c r="C424" s="23"/>
      <c r="D424" s="31"/>
      <c r="E424" s="22"/>
      <c r="F424" s="15"/>
    </row>
    <row r="425" spans="1:6" ht="12.75" customHeight="1" x14ac:dyDescent="0.35">
      <c r="A425" s="23"/>
      <c r="B425" s="31"/>
      <c r="C425" s="23"/>
      <c r="D425" s="31"/>
      <c r="E425" s="22"/>
      <c r="F425" s="15"/>
    </row>
    <row r="426" spans="1:6" ht="12.75" customHeight="1" x14ac:dyDescent="0.35">
      <c r="A426" s="23"/>
      <c r="B426" s="31"/>
      <c r="C426" s="23"/>
      <c r="D426" s="31"/>
      <c r="E426" s="22"/>
      <c r="F426" s="15"/>
    </row>
    <row r="427" spans="1:6" ht="12.75" customHeight="1" x14ac:dyDescent="0.35">
      <c r="A427" s="23"/>
      <c r="B427" s="31"/>
      <c r="C427" s="23"/>
      <c r="D427" s="31"/>
      <c r="E427" s="22"/>
      <c r="F427" s="15"/>
    </row>
    <row r="428" spans="1:6" ht="12.75" customHeight="1" x14ac:dyDescent="0.35">
      <c r="A428" s="23"/>
      <c r="B428" s="31"/>
      <c r="C428" s="23"/>
      <c r="D428" s="31"/>
      <c r="E428" s="22"/>
      <c r="F428" s="15"/>
    </row>
    <row r="429" spans="1:6" ht="12.75" customHeight="1" x14ac:dyDescent="0.35">
      <c r="A429" s="23"/>
      <c r="B429" s="31"/>
      <c r="C429" s="23"/>
      <c r="D429" s="31"/>
      <c r="E429" s="22"/>
      <c r="F429" s="15"/>
    </row>
    <row r="430" spans="1:6" ht="12.75" customHeight="1" x14ac:dyDescent="0.35">
      <c r="A430" s="23"/>
      <c r="B430" s="31"/>
      <c r="C430" s="23"/>
      <c r="D430" s="31"/>
      <c r="E430" s="20"/>
      <c r="F430" s="15"/>
    </row>
    <row r="431" spans="1:6" ht="12.75" customHeight="1" x14ac:dyDescent="0.35">
      <c r="A431" s="23"/>
      <c r="B431" s="31"/>
      <c r="C431" s="23"/>
      <c r="D431" s="31"/>
      <c r="E431" s="22"/>
      <c r="F431" s="15"/>
    </row>
    <row r="432" spans="1:6" ht="12.75" customHeight="1" x14ac:dyDescent="0.35">
      <c r="A432" s="23"/>
      <c r="B432" s="31"/>
      <c r="C432" s="23"/>
      <c r="D432" s="31"/>
      <c r="E432" s="20"/>
      <c r="F432" s="15"/>
    </row>
    <row r="433" spans="1:6" ht="12.75" customHeight="1" x14ac:dyDescent="0.35">
      <c r="A433" s="23"/>
      <c r="B433" s="31"/>
      <c r="C433" s="23"/>
      <c r="D433" s="31"/>
      <c r="E433" s="20"/>
      <c r="F433" s="15"/>
    </row>
    <row r="434" spans="1:6" ht="12.75" customHeight="1" x14ac:dyDescent="0.35">
      <c r="A434" s="23"/>
      <c r="B434" s="31"/>
      <c r="C434" s="23"/>
      <c r="D434" s="31"/>
      <c r="E434" s="20"/>
      <c r="F434" s="15"/>
    </row>
    <row r="435" spans="1:6" ht="12.75" customHeight="1" x14ac:dyDescent="0.35">
      <c r="A435" s="23"/>
      <c r="B435" s="31"/>
      <c r="C435" s="23"/>
      <c r="D435" s="31"/>
      <c r="E435" s="22"/>
      <c r="F435" s="15"/>
    </row>
    <row r="436" spans="1:6" ht="12.75" customHeight="1" x14ac:dyDescent="0.35">
      <c r="A436" s="23"/>
      <c r="B436" s="31"/>
      <c r="C436" s="23"/>
      <c r="D436" s="31"/>
      <c r="E436" s="20"/>
      <c r="F436" s="15"/>
    </row>
    <row r="437" spans="1:6" ht="12.75" customHeight="1" x14ac:dyDescent="0.35">
      <c r="A437" s="23"/>
      <c r="B437" s="31"/>
      <c r="C437" s="23"/>
      <c r="D437" s="31"/>
      <c r="E437" s="20"/>
      <c r="F437" s="15"/>
    </row>
    <row r="438" spans="1:6" ht="12.75" customHeight="1" x14ac:dyDescent="0.35">
      <c r="A438" s="23"/>
      <c r="B438" s="31"/>
      <c r="C438" s="23"/>
      <c r="D438" s="31"/>
      <c r="E438" s="20"/>
      <c r="F438" s="15"/>
    </row>
    <row r="439" spans="1:6" ht="12.75" customHeight="1" x14ac:dyDescent="0.35">
      <c r="A439" s="23"/>
      <c r="B439" s="31"/>
      <c r="C439" s="23"/>
      <c r="D439" s="31"/>
      <c r="E439" s="20"/>
      <c r="F439" s="15"/>
    </row>
    <row r="440" spans="1:6" ht="12.75" customHeight="1" x14ac:dyDescent="0.35">
      <c r="A440" s="23"/>
      <c r="B440" s="31"/>
      <c r="C440" s="23"/>
      <c r="D440" s="31"/>
      <c r="E440" s="20"/>
      <c r="F440" s="15"/>
    </row>
    <row r="441" spans="1:6" ht="12.75" customHeight="1" x14ac:dyDescent="0.35">
      <c r="A441" s="23"/>
      <c r="B441" s="31"/>
      <c r="C441" s="23"/>
      <c r="D441" s="31"/>
      <c r="E441" s="20"/>
      <c r="F441" s="15"/>
    </row>
    <row r="442" spans="1:6" ht="12.75" customHeight="1" x14ac:dyDescent="0.35">
      <c r="A442" s="23"/>
      <c r="B442" s="31"/>
      <c r="C442" s="23"/>
      <c r="D442" s="31"/>
      <c r="E442" s="20"/>
      <c r="F442" s="15"/>
    </row>
    <row r="443" spans="1:6" ht="12.75" customHeight="1" x14ac:dyDescent="0.35">
      <c r="A443" s="23"/>
      <c r="B443" s="31"/>
      <c r="C443" s="23"/>
      <c r="D443" s="31"/>
      <c r="E443" s="20"/>
      <c r="F443" s="15"/>
    </row>
    <row r="444" spans="1:6" ht="12.75" customHeight="1" x14ac:dyDescent="0.35">
      <c r="A444" s="23"/>
      <c r="B444" s="31"/>
      <c r="C444" s="23"/>
      <c r="D444" s="31"/>
      <c r="E444" s="22"/>
      <c r="F444" s="15"/>
    </row>
    <row r="445" spans="1:6" ht="12.75" customHeight="1" x14ac:dyDescent="0.35">
      <c r="A445" s="23"/>
      <c r="B445" s="31"/>
      <c r="C445" s="23"/>
      <c r="D445" s="31"/>
      <c r="E445" s="22"/>
      <c r="F445" s="15"/>
    </row>
    <row r="446" spans="1:6" ht="12.75" customHeight="1" x14ac:dyDescent="0.35">
      <c r="A446" s="23"/>
      <c r="B446" s="31"/>
      <c r="C446" s="23"/>
      <c r="D446" s="31"/>
      <c r="E446" s="22"/>
      <c r="F446" s="15"/>
    </row>
    <row r="447" spans="1:6" ht="12.75" customHeight="1" x14ac:dyDescent="0.35">
      <c r="A447" s="23"/>
      <c r="B447" s="31"/>
      <c r="C447" s="23"/>
      <c r="D447" s="31"/>
      <c r="E447" s="22"/>
      <c r="F447" s="15"/>
    </row>
    <row r="448" spans="1:6" ht="12.75" customHeight="1" x14ac:dyDescent="0.35">
      <c r="A448" s="23"/>
      <c r="B448" s="31"/>
      <c r="C448" s="23"/>
      <c r="D448" s="31"/>
      <c r="E448" s="22"/>
      <c r="F448" s="15"/>
    </row>
    <row r="449" spans="1:6" ht="12.75" customHeight="1" x14ac:dyDescent="0.35">
      <c r="A449" s="23"/>
      <c r="B449" s="31"/>
      <c r="C449" s="23"/>
      <c r="D449" s="31"/>
      <c r="E449" s="20"/>
      <c r="F449" s="15"/>
    </row>
    <row r="450" spans="1:6" ht="12.75" customHeight="1" x14ac:dyDescent="0.35">
      <c r="A450" s="23"/>
      <c r="B450" s="31"/>
      <c r="C450" s="23"/>
      <c r="D450" s="31"/>
      <c r="E450" s="22"/>
      <c r="F450" s="15"/>
    </row>
    <row r="451" spans="1:6" ht="12.75" customHeight="1" x14ac:dyDescent="0.35">
      <c r="A451" s="23"/>
      <c r="B451" s="31"/>
      <c r="C451" s="23"/>
      <c r="D451" s="31"/>
      <c r="E451" s="22"/>
      <c r="F451" s="15"/>
    </row>
    <row r="452" spans="1:6" ht="12.75" customHeight="1" x14ac:dyDescent="0.35">
      <c r="A452" s="23"/>
      <c r="B452" s="31"/>
      <c r="C452" s="23"/>
      <c r="D452" s="31"/>
      <c r="E452" s="22"/>
      <c r="F452" s="15"/>
    </row>
    <row r="453" spans="1:6" ht="12.75" customHeight="1" x14ac:dyDescent="0.35">
      <c r="A453" s="23"/>
      <c r="B453" s="31"/>
      <c r="C453" s="23"/>
      <c r="D453" s="31"/>
      <c r="E453" s="22"/>
      <c r="F453" s="15"/>
    </row>
    <row r="454" spans="1:6" ht="12.75" customHeight="1" x14ac:dyDescent="0.35">
      <c r="A454" s="23"/>
      <c r="B454" s="31"/>
      <c r="C454" s="23"/>
      <c r="D454" s="31"/>
      <c r="E454" s="22"/>
      <c r="F454" s="15"/>
    </row>
    <row r="455" spans="1:6" ht="12.75" customHeight="1" x14ac:dyDescent="0.35">
      <c r="A455" s="23"/>
      <c r="B455" s="31"/>
      <c r="C455" s="23"/>
      <c r="D455" s="31"/>
      <c r="E455" s="22"/>
      <c r="F455" s="15"/>
    </row>
    <row r="456" spans="1:6" ht="12.75" customHeight="1" x14ac:dyDescent="0.35">
      <c r="A456" s="23"/>
      <c r="B456" s="31"/>
      <c r="C456" s="23"/>
      <c r="D456" s="31"/>
      <c r="E456" s="22"/>
      <c r="F456" s="15"/>
    </row>
    <row r="457" spans="1:6" ht="12.75" customHeight="1" x14ac:dyDescent="0.35">
      <c r="A457" s="23"/>
      <c r="B457" s="31"/>
      <c r="C457" s="23"/>
      <c r="D457" s="31"/>
      <c r="E457" s="22"/>
      <c r="F457" s="15"/>
    </row>
    <row r="458" spans="1:6" ht="12.75" customHeight="1" x14ac:dyDescent="0.35">
      <c r="A458" s="23"/>
      <c r="B458" s="31"/>
      <c r="C458" s="23"/>
      <c r="D458" s="31"/>
      <c r="E458" s="20"/>
      <c r="F458" s="15"/>
    </row>
    <row r="459" spans="1:6" ht="12.75" customHeight="1" x14ac:dyDescent="0.35">
      <c r="A459" s="23"/>
      <c r="B459" s="31"/>
      <c r="C459" s="23"/>
      <c r="D459" s="31"/>
      <c r="E459" s="22"/>
      <c r="F459" s="15"/>
    </row>
    <row r="460" spans="1:6" ht="12.75" customHeight="1" x14ac:dyDescent="0.35">
      <c r="A460" s="23"/>
      <c r="B460" s="31"/>
      <c r="C460" s="23"/>
      <c r="D460" s="31"/>
      <c r="E460" s="22"/>
      <c r="F460" s="15"/>
    </row>
    <row r="461" spans="1:6" ht="12.75" customHeight="1" x14ac:dyDescent="0.35">
      <c r="A461" s="23"/>
      <c r="B461" s="31"/>
      <c r="C461" s="23"/>
      <c r="D461" s="31"/>
      <c r="E461" s="22"/>
      <c r="F461" s="15"/>
    </row>
    <row r="462" spans="1:6" ht="12.75" customHeight="1" x14ac:dyDescent="0.35">
      <c r="A462" s="23"/>
      <c r="B462" s="31"/>
      <c r="C462" s="23"/>
      <c r="D462" s="31"/>
      <c r="E462" s="22"/>
      <c r="F462" s="15"/>
    </row>
    <row r="463" spans="1:6" ht="12.75" customHeight="1" x14ac:dyDescent="0.35">
      <c r="A463" s="23"/>
      <c r="B463" s="31"/>
      <c r="C463" s="23"/>
      <c r="D463" s="31"/>
      <c r="E463" s="22"/>
      <c r="F463" s="15"/>
    </row>
    <row r="464" spans="1:6" ht="12.75" customHeight="1" x14ac:dyDescent="0.35">
      <c r="A464" s="23"/>
      <c r="B464" s="31"/>
      <c r="C464" s="23"/>
      <c r="D464" s="31"/>
      <c r="E464" s="22"/>
      <c r="F464" s="15"/>
    </row>
    <row r="465" spans="1:6" ht="12.75" customHeight="1" x14ac:dyDescent="0.35">
      <c r="A465" s="23"/>
      <c r="B465" s="31"/>
      <c r="C465" s="23"/>
      <c r="D465" s="31"/>
      <c r="E465" s="22"/>
      <c r="F465" s="15"/>
    </row>
    <row r="466" spans="1:6" ht="12.75" customHeight="1" x14ac:dyDescent="0.35">
      <c r="A466" s="23"/>
      <c r="B466" s="31"/>
      <c r="C466" s="23"/>
      <c r="D466" s="31"/>
      <c r="E466" s="22"/>
      <c r="F466" s="15"/>
    </row>
    <row r="467" spans="1:6" ht="12.75" customHeight="1" x14ac:dyDescent="0.35">
      <c r="A467" s="23"/>
      <c r="B467" s="31"/>
      <c r="C467" s="23"/>
      <c r="D467" s="31"/>
      <c r="E467" s="22"/>
      <c r="F467" s="15"/>
    </row>
    <row r="468" spans="1:6" ht="12.75" customHeight="1" x14ac:dyDescent="0.35">
      <c r="A468" s="23"/>
      <c r="B468" s="31"/>
      <c r="C468" s="23"/>
      <c r="D468" s="31"/>
      <c r="E468" s="22"/>
      <c r="F468" s="15"/>
    </row>
    <row r="469" spans="1:6" ht="12.75" customHeight="1" x14ac:dyDescent="0.35">
      <c r="A469" s="23"/>
      <c r="B469" s="31"/>
      <c r="C469" s="23"/>
      <c r="D469" s="31"/>
      <c r="E469" s="20"/>
      <c r="F469" s="15"/>
    </row>
    <row r="470" spans="1:6" ht="12.75" customHeight="1" x14ac:dyDescent="0.35">
      <c r="A470" s="23"/>
      <c r="B470" s="31"/>
      <c r="C470" s="23"/>
      <c r="D470" s="31"/>
      <c r="E470" s="22"/>
      <c r="F470" s="15"/>
    </row>
    <row r="471" spans="1:6" ht="12.75" customHeight="1" x14ac:dyDescent="0.35">
      <c r="A471" s="23"/>
      <c r="B471" s="31"/>
      <c r="C471" s="23"/>
      <c r="D471" s="31"/>
      <c r="E471" s="22"/>
      <c r="F471" s="15"/>
    </row>
    <row r="472" spans="1:6" ht="12.75" customHeight="1" x14ac:dyDescent="0.35">
      <c r="A472" s="23"/>
      <c r="B472" s="31"/>
      <c r="C472" s="23"/>
      <c r="D472" s="31"/>
      <c r="E472" s="22"/>
      <c r="F472" s="15"/>
    </row>
    <row r="473" spans="1:6" ht="12.75" customHeight="1" x14ac:dyDescent="0.35">
      <c r="A473" s="23"/>
      <c r="B473" s="31"/>
      <c r="C473" s="23"/>
      <c r="D473" s="31"/>
      <c r="E473" s="22"/>
      <c r="F473" s="15"/>
    </row>
    <row r="474" spans="1:6" ht="12.75" customHeight="1" x14ac:dyDescent="0.35">
      <c r="A474" s="23"/>
      <c r="B474" s="31"/>
      <c r="C474" s="23"/>
      <c r="D474" s="31"/>
      <c r="E474" s="22"/>
      <c r="F474" s="15"/>
    </row>
    <row r="475" spans="1:6" ht="12.75" customHeight="1" x14ac:dyDescent="0.35">
      <c r="A475" s="23"/>
      <c r="B475" s="31"/>
      <c r="C475" s="23"/>
      <c r="D475" s="31"/>
      <c r="E475" s="22"/>
      <c r="F475" s="15"/>
    </row>
    <row r="476" spans="1:6" ht="12.75" customHeight="1" x14ac:dyDescent="0.35">
      <c r="A476" s="23"/>
      <c r="B476" s="31"/>
      <c r="C476" s="23"/>
      <c r="D476" s="31"/>
      <c r="E476" s="20"/>
      <c r="F476" s="15"/>
    </row>
    <row r="477" spans="1:6" ht="12.75" customHeight="1" x14ac:dyDescent="0.35">
      <c r="A477" s="23"/>
      <c r="B477" s="31"/>
      <c r="C477" s="23"/>
      <c r="D477" s="31"/>
      <c r="E477" s="22"/>
      <c r="F477" s="15"/>
    </row>
    <row r="478" spans="1:6" ht="12.75" customHeight="1" x14ac:dyDescent="0.35">
      <c r="A478" s="23"/>
      <c r="B478" s="31"/>
      <c r="C478" s="23"/>
      <c r="D478" s="31"/>
      <c r="E478" s="22"/>
      <c r="F478" s="15"/>
    </row>
    <row r="479" spans="1:6" ht="12.75" customHeight="1" x14ac:dyDescent="0.35">
      <c r="A479" s="23"/>
      <c r="B479" s="31"/>
      <c r="C479" s="23"/>
      <c r="D479" s="31"/>
      <c r="E479" s="22"/>
      <c r="F479" s="15"/>
    </row>
    <row r="480" spans="1:6" ht="12.75" customHeight="1" x14ac:dyDescent="0.35">
      <c r="A480" s="23"/>
      <c r="B480" s="31"/>
      <c r="C480" s="23"/>
      <c r="D480" s="31"/>
      <c r="E480" s="22"/>
      <c r="F480" s="15"/>
    </row>
    <row r="481" spans="1:6" ht="12.75" customHeight="1" x14ac:dyDescent="0.35">
      <c r="A481" s="23"/>
      <c r="B481" s="31"/>
      <c r="C481" s="23"/>
      <c r="D481" s="31"/>
      <c r="E481" s="20"/>
      <c r="F481" s="15"/>
    </row>
    <row r="482" spans="1:6" ht="12.75" customHeight="1" x14ac:dyDescent="0.35">
      <c r="A482" s="23"/>
      <c r="B482" s="31"/>
      <c r="C482" s="23"/>
      <c r="D482" s="31"/>
      <c r="E482" s="22"/>
      <c r="F482" s="15"/>
    </row>
    <row r="483" spans="1:6" ht="12.75" customHeight="1" x14ac:dyDescent="0.35">
      <c r="A483" s="23"/>
      <c r="B483" s="31"/>
      <c r="C483" s="23"/>
      <c r="D483" s="31"/>
      <c r="E483" s="22"/>
      <c r="F483" s="15"/>
    </row>
    <row r="484" spans="1:6" ht="12.75" customHeight="1" x14ac:dyDescent="0.35">
      <c r="A484" s="23"/>
      <c r="B484" s="31"/>
      <c r="C484" s="23"/>
      <c r="D484" s="31"/>
      <c r="E484" s="22"/>
      <c r="F484" s="15"/>
    </row>
    <row r="485" spans="1:6" ht="12.75" customHeight="1" x14ac:dyDescent="0.35">
      <c r="A485" s="23"/>
      <c r="B485" s="31"/>
      <c r="C485" s="23"/>
      <c r="D485" s="31"/>
      <c r="E485" s="20"/>
      <c r="F485" s="15"/>
    </row>
    <row r="486" spans="1:6" ht="12.75" customHeight="1" x14ac:dyDescent="0.35">
      <c r="A486" s="23"/>
      <c r="B486" s="31"/>
      <c r="C486" s="23"/>
      <c r="D486" s="31"/>
      <c r="E486" s="20"/>
      <c r="F486" s="15"/>
    </row>
    <row r="487" spans="1:6" ht="12.75" customHeight="1" x14ac:dyDescent="0.35">
      <c r="A487" s="23"/>
      <c r="B487" s="31"/>
      <c r="C487" s="23"/>
      <c r="D487" s="31"/>
      <c r="E487" s="22"/>
      <c r="F487" s="15"/>
    </row>
    <row r="488" spans="1:6" ht="12.75" customHeight="1" x14ac:dyDescent="0.35">
      <c r="A488" s="23"/>
      <c r="B488" s="31"/>
      <c r="C488" s="23"/>
      <c r="D488" s="31"/>
      <c r="E488" s="20"/>
      <c r="F488" s="15"/>
    </row>
    <row r="489" spans="1:6" ht="12.75" customHeight="1" x14ac:dyDescent="0.35">
      <c r="A489" s="23"/>
      <c r="B489" s="31"/>
      <c r="C489" s="23"/>
      <c r="D489" s="31"/>
      <c r="E489" s="22"/>
      <c r="F489" s="15"/>
    </row>
    <row r="490" spans="1:6" ht="12.75" customHeight="1" x14ac:dyDescent="0.35">
      <c r="A490" s="23"/>
      <c r="B490" s="31"/>
      <c r="C490" s="23"/>
      <c r="D490" s="31"/>
      <c r="E490" s="22"/>
      <c r="F490" s="15"/>
    </row>
    <row r="491" spans="1:6" ht="12.75" customHeight="1" x14ac:dyDescent="0.35">
      <c r="A491" s="23"/>
      <c r="B491" s="31"/>
      <c r="C491" s="23"/>
      <c r="D491" s="31"/>
      <c r="E491" s="22"/>
      <c r="F491" s="15"/>
    </row>
    <row r="492" spans="1:6" ht="12.75" customHeight="1" x14ac:dyDescent="0.35">
      <c r="A492" s="23"/>
      <c r="B492" s="31"/>
      <c r="C492" s="23"/>
      <c r="D492" s="31"/>
      <c r="E492" s="22"/>
      <c r="F492" s="15"/>
    </row>
    <row r="493" spans="1:6" ht="12.75" customHeight="1" x14ac:dyDescent="0.35">
      <c r="A493" s="23"/>
      <c r="B493" s="31"/>
      <c r="C493" s="23"/>
      <c r="D493" s="31"/>
      <c r="E493" s="22"/>
      <c r="F493" s="15"/>
    </row>
    <row r="494" spans="1:6" ht="12.75" customHeight="1" x14ac:dyDescent="0.35">
      <c r="A494" s="23"/>
      <c r="B494" s="31"/>
      <c r="C494" s="23"/>
      <c r="D494" s="31"/>
      <c r="E494" s="20"/>
      <c r="F494" s="15"/>
    </row>
    <row r="495" spans="1:6" ht="12.75" customHeight="1" x14ac:dyDescent="0.35">
      <c r="A495" s="23"/>
      <c r="B495" s="31"/>
      <c r="C495" s="23"/>
      <c r="D495" s="31"/>
      <c r="E495" s="22"/>
      <c r="F495" s="15"/>
    </row>
    <row r="496" spans="1:6" ht="12.75" customHeight="1" x14ac:dyDescent="0.35">
      <c r="A496" s="23"/>
      <c r="B496" s="31"/>
      <c r="C496" s="23"/>
      <c r="D496" s="31"/>
      <c r="E496" s="22"/>
      <c r="F496" s="15"/>
    </row>
    <row r="497" spans="1:6" ht="12.75" customHeight="1" x14ac:dyDescent="0.35">
      <c r="A497" s="23"/>
      <c r="B497" s="31"/>
      <c r="C497" s="23"/>
      <c r="D497" s="31"/>
      <c r="E497" s="22"/>
      <c r="F497" s="15"/>
    </row>
    <row r="498" spans="1:6" ht="12.75" customHeight="1" x14ac:dyDescent="0.35">
      <c r="A498" s="23"/>
      <c r="B498" s="31"/>
      <c r="C498" s="23"/>
      <c r="D498" s="31"/>
      <c r="E498" s="22"/>
      <c r="F498" s="15"/>
    </row>
    <row r="499" spans="1:6" ht="12.75" customHeight="1" x14ac:dyDescent="0.35">
      <c r="A499" s="23"/>
      <c r="B499" s="31"/>
      <c r="C499" s="23"/>
      <c r="D499" s="31"/>
      <c r="E499" s="20"/>
      <c r="F499" s="15"/>
    </row>
    <row r="500" spans="1:6" ht="12.75" customHeight="1" x14ac:dyDescent="0.35">
      <c r="A500" s="23"/>
      <c r="B500" s="31"/>
      <c r="C500" s="23"/>
      <c r="D500" s="31"/>
      <c r="E500" s="22"/>
      <c r="F500" s="15"/>
    </row>
    <row r="501" spans="1:6" ht="12.75" customHeight="1" x14ac:dyDescent="0.35">
      <c r="A501" s="23"/>
      <c r="B501" s="31"/>
      <c r="C501" s="23"/>
      <c r="D501" s="31"/>
      <c r="E501" s="20"/>
      <c r="F501" s="15"/>
    </row>
    <row r="502" spans="1:6" ht="12.75" customHeight="1" x14ac:dyDescent="0.35">
      <c r="A502" s="23"/>
      <c r="B502" s="31"/>
      <c r="C502" s="23"/>
      <c r="D502" s="31"/>
      <c r="E502" s="22"/>
      <c r="F502" s="15"/>
    </row>
    <row r="503" spans="1:6" ht="12.75" customHeight="1" x14ac:dyDescent="0.35">
      <c r="A503" s="23"/>
      <c r="B503" s="31"/>
      <c r="C503" s="23"/>
      <c r="D503" s="31"/>
      <c r="E503" s="22"/>
      <c r="F503" s="15"/>
    </row>
    <row r="504" spans="1:6" ht="12.75" customHeight="1" x14ac:dyDescent="0.35">
      <c r="A504" s="23"/>
      <c r="B504" s="31"/>
      <c r="C504" s="23"/>
      <c r="D504" s="31"/>
      <c r="E504" s="22"/>
      <c r="F504" s="15"/>
    </row>
    <row r="505" spans="1:6" ht="12.75" customHeight="1" x14ac:dyDescent="0.35">
      <c r="A505" s="23"/>
      <c r="B505" s="31"/>
      <c r="C505" s="23"/>
      <c r="D505" s="31"/>
      <c r="E505" s="22"/>
      <c r="F505" s="15"/>
    </row>
    <row r="506" spans="1:6" ht="12.75" customHeight="1" x14ac:dyDescent="0.35">
      <c r="A506" s="23"/>
      <c r="B506" s="31"/>
      <c r="C506" s="23"/>
      <c r="D506" s="31"/>
      <c r="E506" s="22"/>
      <c r="F506" s="15"/>
    </row>
    <row r="507" spans="1:6" ht="12.75" customHeight="1" x14ac:dyDescent="0.35">
      <c r="A507" s="23"/>
      <c r="B507" s="31"/>
      <c r="C507" s="23"/>
      <c r="D507" s="31"/>
      <c r="E507" s="20"/>
      <c r="F507" s="15"/>
    </row>
    <row r="508" spans="1:6" ht="12.75" customHeight="1" x14ac:dyDescent="0.35">
      <c r="A508" s="23"/>
      <c r="B508" s="31"/>
      <c r="C508" s="23"/>
      <c r="D508" s="31"/>
      <c r="E508" s="22"/>
      <c r="F508" s="15"/>
    </row>
    <row r="509" spans="1:6" ht="12.75" customHeight="1" x14ac:dyDescent="0.35">
      <c r="A509" s="23"/>
      <c r="B509" s="31"/>
      <c r="C509" s="23"/>
      <c r="D509" s="31"/>
      <c r="E509" s="22"/>
      <c r="F509" s="15"/>
    </row>
    <row r="510" spans="1:6" ht="12.75" customHeight="1" x14ac:dyDescent="0.35">
      <c r="A510" s="23"/>
      <c r="B510" s="31"/>
      <c r="C510" s="23"/>
      <c r="D510" s="31"/>
      <c r="E510" s="20"/>
      <c r="F510" s="15"/>
    </row>
    <row r="511" spans="1:6" ht="12.75" customHeight="1" x14ac:dyDescent="0.35">
      <c r="A511" s="23"/>
      <c r="B511" s="31"/>
      <c r="C511" s="23"/>
      <c r="D511" s="31"/>
      <c r="E511" s="20"/>
      <c r="F511" s="15"/>
    </row>
    <row r="512" spans="1:6" ht="12.75" customHeight="1" x14ac:dyDescent="0.35">
      <c r="A512" s="23"/>
      <c r="B512" s="31"/>
      <c r="C512" s="23"/>
      <c r="D512" s="31"/>
      <c r="E512" s="22"/>
      <c r="F512" s="15"/>
    </row>
    <row r="513" spans="1:6" ht="12.75" customHeight="1" x14ac:dyDescent="0.35">
      <c r="A513" s="23"/>
      <c r="B513" s="31"/>
      <c r="C513" s="23"/>
      <c r="D513" s="31"/>
      <c r="E513" s="22"/>
      <c r="F513" s="15"/>
    </row>
    <row r="514" spans="1:6" ht="12.75" customHeight="1" x14ac:dyDescent="0.35">
      <c r="A514" s="23"/>
      <c r="B514" s="31"/>
      <c r="C514" s="23"/>
      <c r="D514" s="31"/>
      <c r="E514" s="22"/>
      <c r="F514" s="15"/>
    </row>
    <row r="515" spans="1:6" ht="12.75" customHeight="1" x14ac:dyDescent="0.35">
      <c r="A515" s="23"/>
      <c r="B515" s="31"/>
      <c r="C515" s="23"/>
      <c r="D515" s="31"/>
      <c r="E515" s="22"/>
      <c r="F515" s="15"/>
    </row>
    <row r="516" spans="1:6" ht="12.75" customHeight="1" x14ac:dyDescent="0.35">
      <c r="A516" s="23"/>
      <c r="B516" s="31"/>
      <c r="C516" s="23"/>
      <c r="D516" s="31"/>
      <c r="E516" s="20"/>
      <c r="F516" s="15"/>
    </row>
    <row r="517" spans="1:6" ht="12.75" customHeight="1" x14ac:dyDescent="0.35">
      <c r="A517" s="23"/>
      <c r="B517" s="31"/>
      <c r="C517" s="23"/>
      <c r="D517" s="31"/>
      <c r="E517" s="22"/>
      <c r="F517" s="15"/>
    </row>
    <row r="518" spans="1:6" ht="12.75" customHeight="1" x14ac:dyDescent="0.35">
      <c r="A518" s="23"/>
      <c r="B518" s="31"/>
      <c r="C518" s="23"/>
      <c r="D518" s="31"/>
      <c r="E518" s="22"/>
      <c r="F518" s="15"/>
    </row>
    <row r="519" spans="1:6" ht="12.75" customHeight="1" x14ac:dyDescent="0.35">
      <c r="A519" s="23"/>
      <c r="B519" s="31"/>
      <c r="C519" s="23"/>
      <c r="D519" s="31"/>
      <c r="E519" s="22"/>
      <c r="F519" s="15"/>
    </row>
    <row r="520" spans="1:6" ht="12.75" customHeight="1" x14ac:dyDescent="0.35">
      <c r="A520" s="23"/>
      <c r="B520" s="31"/>
      <c r="C520" s="23"/>
      <c r="D520" s="31"/>
      <c r="E520" s="22"/>
      <c r="F520" s="15"/>
    </row>
    <row r="521" spans="1:6" ht="12.75" customHeight="1" x14ac:dyDescent="0.35">
      <c r="A521" s="23"/>
      <c r="B521" s="31"/>
      <c r="C521" s="23"/>
      <c r="D521" s="31"/>
      <c r="E521" s="22"/>
      <c r="F521" s="15"/>
    </row>
    <row r="522" spans="1:6" ht="12.75" customHeight="1" x14ac:dyDescent="0.35">
      <c r="A522" s="23"/>
      <c r="B522" s="31"/>
      <c r="C522" s="23"/>
      <c r="D522" s="31"/>
      <c r="E522" s="22"/>
      <c r="F522" s="15"/>
    </row>
    <row r="523" spans="1:6" ht="12.75" customHeight="1" x14ac:dyDescent="0.35">
      <c r="A523" s="23"/>
      <c r="B523" s="31"/>
      <c r="C523" s="23"/>
      <c r="D523" s="31"/>
      <c r="E523" s="22"/>
      <c r="F523" s="15"/>
    </row>
    <row r="524" spans="1:6" ht="12.75" customHeight="1" x14ac:dyDescent="0.35">
      <c r="A524" s="23"/>
      <c r="B524" s="31"/>
      <c r="C524" s="23"/>
      <c r="D524" s="31"/>
      <c r="E524" s="22"/>
      <c r="F524" s="15"/>
    </row>
    <row r="525" spans="1:6" ht="12.75" customHeight="1" x14ac:dyDescent="0.35">
      <c r="A525" s="23"/>
      <c r="B525" s="31"/>
      <c r="C525" s="23"/>
      <c r="D525" s="31"/>
      <c r="E525" s="22"/>
      <c r="F525" s="15"/>
    </row>
    <row r="526" spans="1:6" ht="12.75" customHeight="1" x14ac:dyDescent="0.35">
      <c r="A526" s="23"/>
      <c r="B526" s="31"/>
      <c r="C526" s="23"/>
      <c r="D526" s="31"/>
      <c r="E526" s="22"/>
      <c r="F526" s="15"/>
    </row>
    <row r="527" spans="1:6" ht="12.75" customHeight="1" x14ac:dyDescent="0.35">
      <c r="A527" s="23"/>
      <c r="B527" s="31"/>
      <c r="C527" s="23"/>
      <c r="D527" s="31"/>
      <c r="E527" s="22"/>
      <c r="F527" s="15"/>
    </row>
    <row r="528" spans="1:6" ht="12.75" customHeight="1" x14ac:dyDescent="0.35">
      <c r="A528" s="23"/>
      <c r="B528" s="31"/>
      <c r="C528" s="23"/>
      <c r="D528" s="31"/>
      <c r="E528" s="20"/>
      <c r="F528" s="15"/>
    </row>
    <row r="529" spans="1:6" ht="12.75" customHeight="1" x14ac:dyDescent="0.35">
      <c r="A529" s="23"/>
      <c r="B529" s="31"/>
      <c r="C529" s="23"/>
      <c r="D529" s="31"/>
      <c r="E529" s="20"/>
      <c r="F529" s="15"/>
    </row>
    <row r="530" spans="1:6" ht="12.75" customHeight="1" x14ac:dyDescent="0.35">
      <c r="A530" s="23"/>
      <c r="B530" s="31"/>
      <c r="C530" s="23"/>
      <c r="D530" s="31"/>
      <c r="E530" s="22"/>
      <c r="F530" s="15"/>
    </row>
    <row r="531" spans="1:6" ht="12.75" customHeight="1" x14ac:dyDescent="0.35">
      <c r="A531" s="23"/>
      <c r="B531" s="31"/>
      <c r="C531" s="23"/>
      <c r="D531" s="31"/>
      <c r="E531" s="22"/>
      <c r="F531" s="15"/>
    </row>
    <row r="532" spans="1:6" ht="12.75" customHeight="1" x14ac:dyDescent="0.35">
      <c r="A532" s="23"/>
      <c r="B532" s="31"/>
      <c r="C532" s="23"/>
      <c r="D532" s="31"/>
      <c r="E532" s="22"/>
      <c r="F532" s="15"/>
    </row>
    <row r="533" spans="1:6" ht="12.75" customHeight="1" x14ac:dyDescent="0.35">
      <c r="A533" s="23"/>
      <c r="B533" s="31"/>
      <c r="C533" s="23"/>
      <c r="D533" s="31"/>
      <c r="E533" s="22"/>
      <c r="F533" s="15"/>
    </row>
    <row r="534" spans="1:6" ht="12.75" customHeight="1" x14ac:dyDescent="0.35">
      <c r="A534" s="23"/>
      <c r="B534" s="31"/>
      <c r="C534" s="23"/>
      <c r="D534" s="31"/>
      <c r="E534" s="22"/>
      <c r="F534" s="15"/>
    </row>
    <row r="535" spans="1:6" ht="12.75" customHeight="1" x14ac:dyDescent="0.35">
      <c r="A535" s="23"/>
      <c r="B535" s="31"/>
      <c r="C535" s="23"/>
      <c r="D535" s="31"/>
      <c r="E535" s="22"/>
      <c r="F535" s="15"/>
    </row>
    <row r="536" spans="1:6" ht="12.75" customHeight="1" x14ac:dyDescent="0.35">
      <c r="A536" s="23"/>
      <c r="B536" s="31"/>
      <c r="C536" s="23"/>
      <c r="D536" s="31"/>
      <c r="E536" s="22"/>
      <c r="F536" s="15"/>
    </row>
    <row r="537" spans="1:6" ht="12.75" customHeight="1" x14ac:dyDescent="0.35">
      <c r="A537" s="23"/>
      <c r="B537" s="31"/>
      <c r="C537" s="23"/>
      <c r="D537" s="31"/>
      <c r="E537" s="22"/>
      <c r="F537" s="15"/>
    </row>
    <row r="538" spans="1:6" ht="12.75" customHeight="1" x14ac:dyDescent="0.35">
      <c r="A538" s="23"/>
      <c r="B538" s="31"/>
      <c r="C538" s="23"/>
      <c r="D538" s="31"/>
      <c r="E538" s="22"/>
      <c r="F538" s="15"/>
    </row>
    <row r="539" spans="1:6" ht="12.75" customHeight="1" x14ac:dyDescent="0.35">
      <c r="A539" s="23"/>
      <c r="B539" s="31"/>
      <c r="C539" s="23"/>
      <c r="D539" s="31"/>
      <c r="E539" s="22"/>
      <c r="F539" s="15"/>
    </row>
    <row r="540" spans="1:6" ht="12.75" customHeight="1" x14ac:dyDescent="0.35">
      <c r="A540" s="23"/>
      <c r="B540" s="31"/>
      <c r="C540" s="23"/>
      <c r="D540" s="31"/>
      <c r="E540" s="22"/>
      <c r="F540" s="15"/>
    </row>
    <row r="541" spans="1:6" ht="12.75" customHeight="1" x14ac:dyDescent="0.35">
      <c r="A541" s="23"/>
      <c r="B541" s="31"/>
      <c r="C541" s="23"/>
      <c r="D541" s="31"/>
      <c r="E541" s="22"/>
      <c r="F541" s="15"/>
    </row>
    <row r="542" spans="1:6" ht="12.75" customHeight="1" x14ac:dyDescent="0.35">
      <c r="A542" s="23"/>
      <c r="B542" s="31"/>
      <c r="C542" s="23"/>
      <c r="D542" s="31"/>
      <c r="E542" s="22"/>
      <c r="F542" s="15"/>
    </row>
    <row r="543" spans="1:6" ht="12.75" customHeight="1" x14ac:dyDescent="0.35">
      <c r="A543" s="23"/>
      <c r="B543" s="31"/>
      <c r="C543" s="23"/>
      <c r="D543" s="31"/>
      <c r="E543" s="20"/>
      <c r="F543" s="15"/>
    </row>
    <row r="544" spans="1:6" ht="12.75" customHeight="1" x14ac:dyDescent="0.35">
      <c r="A544" s="23"/>
      <c r="B544" s="31"/>
      <c r="C544" s="23"/>
      <c r="D544" s="31"/>
      <c r="E544" s="20"/>
      <c r="F544" s="15"/>
    </row>
    <row r="545" spans="1:6" ht="12.75" customHeight="1" x14ac:dyDescent="0.35">
      <c r="A545" s="23"/>
      <c r="B545" s="31"/>
      <c r="C545" s="23"/>
      <c r="D545" s="31"/>
      <c r="E545" s="20"/>
      <c r="F545" s="15"/>
    </row>
    <row r="546" spans="1:6" ht="12.75" customHeight="1" x14ac:dyDescent="0.35">
      <c r="A546" s="23"/>
      <c r="B546" s="31"/>
      <c r="C546" s="23"/>
      <c r="D546" s="31"/>
      <c r="E546" s="22"/>
      <c r="F546" s="15"/>
    </row>
    <row r="547" spans="1:6" ht="12.75" customHeight="1" x14ac:dyDescent="0.35">
      <c r="A547" s="23"/>
      <c r="B547" s="31"/>
      <c r="C547" s="23"/>
      <c r="D547" s="31"/>
      <c r="E547" s="22"/>
      <c r="F547" s="15"/>
    </row>
    <row r="548" spans="1:6" ht="12.75" customHeight="1" x14ac:dyDescent="0.35">
      <c r="A548" s="23"/>
      <c r="B548" s="31"/>
      <c r="C548" s="23"/>
      <c r="D548" s="31"/>
      <c r="E548" s="22"/>
      <c r="F548" s="15"/>
    </row>
    <row r="549" spans="1:6" ht="12.75" customHeight="1" x14ac:dyDescent="0.35">
      <c r="A549" s="23"/>
      <c r="B549" s="31"/>
      <c r="C549" s="23"/>
      <c r="D549" s="31"/>
      <c r="E549" s="22"/>
      <c r="F549" s="15"/>
    </row>
    <row r="550" spans="1:6" ht="12.75" customHeight="1" x14ac:dyDescent="0.35">
      <c r="A550" s="23"/>
      <c r="B550" s="31"/>
      <c r="C550" s="23"/>
      <c r="D550" s="31"/>
      <c r="E550" s="20"/>
      <c r="F550" s="15"/>
    </row>
    <row r="551" spans="1:6" ht="12.75" customHeight="1" x14ac:dyDescent="0.35">
      <c r="A551" s="23"/>
      <c r="B551" s="31"/>
      <c r="C551" s="23"/>
      <c r="D551" s="31"/>
      <c r="E551" s="22"/>
      <c r="F551" s="15"/>
    </row>
    <row r="552" spans="1:6" ht="12.75" customHeight="1" x14ac:dyDescent="0.35">
      <c r="A552" s="23"/>
      <c r="B552" s="31"/>
      <c r="C552" s="23"/>
      <c r="D552" s="31"/>
      <c r="E552" s="22"/>
      <c r="F552" s="15"/>
    </row>
    <row r="553" spans="1:6" ht="12.75" customHeight="1" x14ac:dyDescent="0.35">
      <c r="A553" s="23"/>
      <c r="B553" s="31"/>
      <c r="C553" s="23"/>
      <c r="D553" s="31"/>
      <c r="E553" s="22"/>
      <c r="F553" s="15"/>
    </row>
    <row r="554" spans="1:6" ht="12.75" customHeight="1" x14ac:dyDescent="0.35">
      <c r="A554" s="23"/>
      <c r="B554" s="31"/>
      <c r="C554" s="23"/>
      <c r="D554" s="31"/>
      <c r="E554" s="22"/>
      <c r="F554" s="15"/>
    </row>
    <row r="555" spans="1:6" ht="12.75" customHeight="1" x14ac:dyDescent="0.35">
      <c r="A555" s="23"/>
      <c r="B555" s="31"/>
      <c r="C555" s="23"/>
      <c r="D555" s="31"/>
      <c r="E555" s="22"/>
      <c r="F555" s="15"/>
    </row>
    <row r="556" spans="1:6" ht="12.75" customHeight="1" x14ac:dyDescent="0.35">
      <c r="A556" s="23"/>
      <c r="B556" s="31"/>
      <c r="C556" s="23"/>
      <c r="D556" s="31"/>
      <c r="E556" s="22"/>
      <c r="F556" s="15"/>
    </row>
    <row r="557" spans="1:6" ht="12.75" customHeight="1" x14ac:dyDescent="0.35">
      <c r="A557" s="23"/>
      <c r="B557" s="31"/>
      <c r="C557" s="23"/>
      <c r="D557" s="31"/>
      <c r="E557" s="20"/>
      <c r="F557" s="15"/>
    </row>
    <row r="558" spans="1:6" ht="12.75" customHeight="1" x14ac:dyDescent="0.35">
      <c r="A558" s="23"/>
      <c r="B558" s="31"/>
      <c r="C558" s="23"/>
      <c r="D558" s="31"/>
      <c r="E558" s="22"/>
      <c r="F558" s="15"/>
    </row>
    <row r="559" spans="1:6" ht="12.75" customHeight="1" x14ac:dyDescent="0.35">
      <c r="A559" s="23"/>
      <c r="B559" s="31"/>
      <c r="C559" s="23"/>
      <c r="D559" s="31"/>
      <c r="E559" s="22"/>
      <c r="F559" s="15"/>
    </row>
    <row r="560" spans="1:6" ht="12.75" customHeight="1" x14ac:dyDescent="0.35">
      <c r="A560" s="23"/>
      <c r="B560" s="31"/>
      <c r="C560" s="23"/>
      <c r="D560" s="31"/>
      <c r="E560" s="22"/>
      <c r="F560" s="15"/>
    </row>
    <row r="561" spans="1:6" ht="12.75" customHeight="1" x14ac:dyDescent="0.35">
      <c r="A561" s="23"/>
      <c r="B561" s="31"/>
      <c r="C561" s="23"/>
      <c r="D561" s="31"/>
      <c r="E561" s="20"/>
      <c r="F561" s="15"/>
    </row>
    <row r="562" spans="1:6" ht="12.75" customHeight="1" x14ac:dyDescent="0.35">
      <c r="A562" s="23"/>
      <c r="B562" s="31"/>
      <c r="C562" s="23"/>
      <c r="D562" s="31"/>
      <c r="E562" s="20"/>
      <c r="F562" s="15"/>
    </row>
    <row r="563" spans="1:6" ht="12.75" customHeight="1" x14ac:dyDescent="0.35">
      <c r="A563" s="23"/>
      <c r="B563" s="31"/>
      <c r="C563" s="23"/>
      <c r="D563" s="31"/>
      <c r="E563" s="22"/>
      <c r="F563" s="15"/>
    </row>
    <row r="564" spans="1:6" ht="12.75" customHeight="1" x14ac:dyDescent="0.35">
      <c r="A564" s="23"/>
      <c r="B564" s="31"/>
      <c r="C564" s="23"/>
      <c r="D564" s="31"/>
      <c r="E564" s="22"/>
      <c r="F564" s="15"/>
    </row>
    <row r="565" spans="1:6" ht="12.75" customHeight="1" x14ac:dyDescent="0.35">
      <c r="A565" s="23"/>
      <c r="B565" s="31"/>
      <c r="C565" s="23"/>
      <c r="D565" s="31"/>
      <c r="E565" s="22"/>
      <c r="F565" s="15"/>
    </row>
    <row r="566" spans="1:6" ht="12.75" customHeight="1" x14ac:dyDescent="0.35">
      <c r="A566" s="23"/>
      <c r="B566" s="31"/>
      <c r="C566" s="23"/>
      <c r="D566" s="31"/>
      <c r="E566" s="22"/>
      <c r="F566" s="15"/>
    </row>
    <row r="567" spans="1:6" ht="12.75" customHeight="1" x14ac:dyDescent="0.35">
      <c r="A567" s="23"/>
      <c r="B567" s="31"/>
      <c r="C567" s="23"/>
      <c r="D567" s="31"/>
      <c r="E567" s="22"/>
      <c r="F567" s="15"/>
    </row>
    <row r="568" spans="1:6" ht="12.75" customHeight="1" x14ac:dyDescent="0.35">
      <c r="A568" s="23"/>
      <c r="B568" s="31"/>
      <c r="C568" s="23"/>
      <c r="D568" s="31"/>
      <c r="E568" s="22"/>
      <c r="F568" s="15"/>
    </row>
    <row r="569" spans="1:6" ht="12.75" customHeight="1" x14ac:dyDescent="0.35">
      <c r="A569" s="23"/>
      <c r="B569" s="31"/>
      <c r="C569" s="23"/>
      <c r="D569" s="31"/>
      <c r="E569" s="22"/>
      <c r="F569" s="15"/>
    </row>
    <row r="570" spans="1:6" ht="12.75" customHeight="1" x14ac:dyDescent="0.35">
      <c r="A570" s="23"/>
      <c r="B570" s="31"/>
      <c r="C570" s="23"/>
      <c r="D570" s="31"/>
      <c r="E570" s="22"/>
      <c r="F570" s="15"/>
    </row>
    <row r="571" spans="1:6" ht="12.75" customHeight="1" x14ac:dyDescent="0.35">
      <c r="A571" s="23"/>
      <c r="B571" s="31"/>
      <c r="C571" s="23"/>
      <c r="D571" s="31"/>
      <c r="E571" s="22"/>
      <c r="F571" s="15"/>
    </row>
    <row r="572" spans="1:6" ht="12.75" customHeight="1" x14ac:dyDescent="0.35">
      <c r="A572" s="23"/>
      <c r="B572" s="31"/>
      <c r="C572" s="23"/>
      <c r="D572" s="31"/>
      <c r="E572" s="22"/>
      <c r="F572" s="15"/>
    </row>
    <row r="573" spans="1:6" ht="12.75" customHeight="1" x14ac:dyDescent="0.35">
      <c r="A573" s="23"/>
      <c r="B573" s="31"/>
      <c r="C573" s="23"/>
      <c r="D573" s="31"/>
      <c r="E573" s="22"/>
      <c r="F573" s="15"/>
    </row>
    <row r="574" spans="1:6" ht="12.75" customHeight="1" x14ac:dyDescent="0.35">
      <c r="A574" s="23"/>
      <c r="B574" s="31"/>
      <c r="C574" s="23"/>
      <c r="D574" s="31"/>
      <c r="E574" s="22"/>
      <c r="F574" s="15"/>
    </row>
    <row r="575" spans="1:6" ht="12.75" customHeight="1" x14ac:dyDescent="0.35">
      <c r="A575" s="23"/>
      <c r="B575" s="31"/>
      <c r="C575" s="23"/>
      <c r="D575" s="31"/>
      <c r="E575" s="22"/>
      <c r="F575" s="15"/>
    </row>
    <row r="576" spans="1:6" ht="12.75" customHeight="1" x14ac:dyDescent="0.35">
      <c r="A576" s="23"/>
      <c r="B576" s="31"/>
      <c r="C576" s="23"/>
      <c r="D576" s="31"/>
      <c r="E576" s="22"/>
      <c r="F576" s="15"/>
    </row>
    <row r="577" spans="1:6" ht="12.75" customHeight="1" x14ac:dyDescent="0.35">
      <c r="A577" s="23"/>
      <c r="B577" s="31"/>
      <c r="C577" s="23"/>
      <c r="D577" s="31"/>
      <c r="E577" s="22"/>
      <c r="F577" s="15"/>
    </row>
    <row r="578" spans="1:6" ht="12.75" customHeight="1" x14ac:dyDescent="0.35">
      <c r="A578" s="23"/>
      <c r="B578" s="31"/>
      <c r="C578" s="23"/>
      <c r="D578" s="31"/>
      <c r="E578" s="20"/>
      <c r="F578" s="15"/>
    </row>
    <row r="579" spans="1:6" ht="12.75" customHeight="1" x14ac:dyDescent="0.35">
      <c r="A579" s="23"/>
      <c r="B579" s="31"/>
      <c r="C579" s="23"/>
      <c r="D579" s="31"/>
      <c r="E579" s="22"/>
      <c r="F579" s="15"/>
    </row>
    <row r="580" spans="1:6" ht="12.75" customHeight="1" x14ac:dyDescent="0.35">
      <c r="A580" s="23"/>
      <c r="B580" s="31"/>
      <c r="C580" s="23"/>
      <c r="D580" s="31"/>
      <c r="E580" s="22"/>
      <c r="F580" s="15"/>
    </row>
    <row r="581" spans="1:6" ht="12.75" customHeight="1" x14ac:dyDescent="0.35">
      <c r="A581" s="23"/>
      <c r="B581" s="31"/>
      <c r="C581" s="23"/>
      <c r="D581" s="31"/>
      <c r="E581" s="22"/>
      <c r="F581" s="15"/>
    </row>
    <row r="582" spans="1:6" ht="12.75" customHeight="1" x14ac:dyDescent="0.35">
      <c r="A582" s="23"/>
      <c r="B582" s="31"/>
      <c r="C582" s="23"/>
      <c r="D582" s="31"/>
      <c r="E582" s="22"/>
      <c r="F582" s="15"/>
    </row>
    <row r="583" spans="1:6" ht="12.75" customHeight="1" x14ac:dyDescent="0.35">
      <c r="A583" s="23"/>
      <c r="B583" s="31"/>
      <c r="C583" s="23"/>
      <c r="D583" s="31"/>
      <c r="E583" s="22"/>
      <c r="F583" s="15"/>
    </row>
    <row r="584" spans="1:6" ht="12.75" customHeight="1" x14ac:dyDescent="0.35">
      <c r="A584" s="23"/>
      <c r="B584" s="31"/>
      <c r="C584" s="23"/>
      <c r="D584" s="31"/>
      <c r="E584" s="22"/>
      <c r="F584" s="15"/>
    </row>
    <row r="585" spans="1:6" ht="12.75" customHeight="1" x14ac:dyDescent="0.35">
      <c r="A585" s="23"/>
      <c r="B585" s="31"/>
      <c r="C585" s="23"/>
      <c r="D585" s="31"/>
      <c r="E585" s="22"/>
      <c r="F585" s="15"/>
    </row>
    <row r="586" spans="1:6" ht="12.75" customHeight="1" x14ac:dyDescent="0.35">
      <c r="A586" s="23"/>
      <c r="B586" s="31"/>
      <c r="C586" s="23"/>
      <c r="D586" s="31"/>
      <c r="E586" s="20"/>
      <c r="F586" s="15"/>
    </row>
    <row r="587" spans="1:6" ht="12.75" customHeight="1" x14ac:dyDescent="0.35">
      <c r="A587" s="23"/>
      <c r="B587" s="31"/>
      <c r="C587" s="23"/>
      <c r="D587" s="31"/>
      <c r="E587" s="22"/>
      <c r="F587" s="15"/>
    </row>
    <row r="588" spans="1:6" ht="12.75" customHeight="1" x14ac:dyDescent="0.35">
      <c r="A588" s="23"/>
      <c r="B588" s="31"/>
      <c r="C588" s="23"/>
      <c r="D588" s="31"/>
      <c r="E588" s="22"/>
      <c r="F588" s="15"/>
    </row>
    <row r="589" spans="1:6" ht="12.75" customHeight="1" x14ac:dyDescent="0.35">
      <c r="A589" s="23"/>
      <c r="B589" s="31"/>
      <c r="C589" s="23"/>
      <c r="D589" s="31"/>
      <c r="E589" s="22"/>
      <c r="F589" s="15"/>
    </row>
    <row r="590" spans="1:6" ht="12.75" customHeight="1" x14ac:dyDescent="0.35">
      <c r="A590" s="23"/>
      <c r="B590" s="31"/>
      <c r="C590" s="23"/>
      <c r="D590" s="31"/>
      <c r="E590" s="22"/>
      <c r="F590" s="15"/>
    </row>
    <row r="591" spans="1:6" ht="12.75" customHeight="1" x14ac:dyDescent="0.35">
      <c r="A591" s="23"/>
      <c r="B591" s="31"/>
      <c r="C591" s="23"/>
      <c r="D591" s="31"/>
      <c r="E591" s="20"/>
      <c r="F591" s="15"/>
    </row>
    <row r="592" spans="1:6" ht="12.75" customHeight="1" x14ac:dyDescent="0.35">
      <c r="A592" s="23"/>
      <c r="B592" s="31"/>
      <c r="C592" s="23"/>
      <c r="D592" s="31"/>
      <c r="E592" s="22"/>
      <c r="F592" s="15"/>
    </row>
    <row r="593" spans="1:6" ht="12.75" customHeight="1" x14ac:dyDescent="0.35">
      <c r="A593" s="23"/>
      <c r="B593" s="31"/>
      <c r="C593" s="23"/>
      <c r="D593" s="31"/>
      <c r="E593" s="22"/>
      <c r="F593" s="15"/>
    </row>
    <row r="594" spans="1:6" ht="12.75" customHeight="1" x14ac:dyDescent="0.35">
      <c r="A594" s="23"/>
      <c r="B594" s="31"/>
      <c r="C594" s="23"/>
      <c r="D594" s="31"/>
      <c r="E594" s="22"/>
      <c r="F594" s="15"/>
    </row>
    <row r="595" spans="1:6" ht="12.75" customHeight="1" x14ac:dyDescent="0.35">
      <c r="A595" s="23"/>
      <c r="B595" s="31"/>
      <c r="C595" s="23"/>
      <c r="D595" s="31"/>
      <c r="E595" s="22"/>
      <c r="F595" s="15"/>
    </row>
    <row r="596" spans="1:6" ht="12.75" customHeight="1" x14ac:dyDescent="0.35">
      <c r="A596" s="23"/>
      <c r="B596" s="31"/>
      <c r="C596" s="23"/>
      <c r="D596" s="31"/>
      <c r="E596" s="20"/>
      <c r="F596" s="15"/>
    </row>
    <row r="597" spans="1:6" ht="12.75" customHeight="1" x14ac:dyDescent="0.35">
      <c r="A597" s="23"/>
      <c r="B597" s="31"/>
      <c r="C597" s="23"/>
      <c r="D597" s="31"/>
      <c r="E597" s="22"/>
      <c r="F597" s="15"/>
    </row>
    <row r="598" spans="1:6" ht="12.75" customHeight="1" x14ac:dyDescent="0.35">
      <c r="A598" s="23"/>
      <c r="B598" s="31"/>
      <c r="C598" s="23"/>
      <c r="D598" s="31"/>
      <c r="E598" s="22"/>
      <c r="F598" s="15"/>
    </row>
    <row r="599" spans="1:6" ht="12.75" customHeight="1" x14ac:dyDescent="0.35">
      <c r="A599" s="23"/>
      <c r="B599" s="31"/>
      <c r="C599" s="23"/>
      <c r="D599" s="31"/>
      <c r="E599" s="22"/>
      <c r="F599" s="15"/>
    </row>
    <row r="600" spans="1:6" ht="12.75" customHeight="1" x14ac:dyDescent="0.35">
      <c r="A600" s="23"/>
      <c r="B600" s="31"/>
      <c r="C600" s="23"/>
      <c r="D600" s="31"/>
      <c r="E600" s="22"/>
      <c r="F600" s="15"/>
    </row>
    <row r="601" spans="1:6" ht="12.75" customHeight="1" x14ac:dyDescent="0.35">
      <c r="A601" s="23"/>
      <c r="B601" s="31"/>
      <c r="C601" s="23"/>
      <c r="D601" s="31"/>
      <c r="E601" s="22"/>
      <c r="F601" s="15"/>
    </row>
    <row r="602" spans="1:6" ht="12.75" customHeight="1" x14ac:dyDescent="0.35">
      <c r="A602" s="23"/>
      <c r="B602" s="31"/>
      <c r="C602" s="23"/>
      <c r="D602" s="31"/>
      <c r="E602" s="22"/>
      <c r="F602" s="15"/>
    </row>
    <row r="603" spans="1:6" ht="12.75" customHeight="1" x14ac:dyDescent="0.35">
      <c r="A603" s="23"/>
      <c r="B603" s="31"/>
      <c r="C603" s="23"/>
      <c r="D603" s="31"/>
      <c r="E603" s="22"/>
      <c r="F603" s="15"/>
    </row>
    <row r="604" spans="1:6" ht="12.75" customHeight="1" x14ac:dyDescent="0.35">
      <c r="A604" s="23"/>
      <c r="B604" s="31"/>
      <c r="C604" s="23"/>
      <c r="D604" s="31"/>
      <c r="E604" s="22"/>
      <c r="F604" s="15"/>
    </row>
    <row r="605" spans="1:6" ht="12.75" customHeight="1" x14ac:dyDescent="0.35">
      <c r="A605" s="23"/>
      <c r="B605" s="31"/>
      <c r="C605" s="23"/>
      <c r="D605" s="31"/>
      <c r="E605" s="22"/>
      <c r="F605" s="15"/>
    </row>
    <row r="606" spans="1:6" ht="12.75" customHeight="1" x14ac:dyDescent="0.35">
      <c r="A606" s="23"/>
      <c r="B606" s="31"/>
      <c r="C606" s="23"/>
      <c r="D606" s="31"/>
      <c r="E606" s="22"/>
      <c r="F606" s="15"/>
    </row>
    <row r="607" spans="1:6" ht="12.75" customHeight="1" x14ac:dyDescent="0.35">
      <c r="A607" s="23"/>
      <c r="B607" s="31"/>
      <c r="C607" s="23"/>
      <c r="D607" s="31"/>
      <c r="E607" s="22"/>
      <c r="F607" s="15"/>
    </row>
    <row r="608" spans="1:6" ht="12.75" customHeight="1" x14ac:dyDescent="0.35">
      <c r="A608" s="23"/>
      <c r="B608" s="31"/>
      <c r="C608" s="23"/>
      <c r="D608" s="31"/>
      <c r="E608" s="20"/>
      <c r="F608" s="15"/>
    </row>
    <row r="609" spans="1:6" ht="12.75" customHeight="1" x14ac:dyDescent="0.35">
      <c r="A609" s="23"/>
      <c r="B609" s="31"/>
      <c r="C609" s="23"/>
      <c r="D609" s="31"/>
      <c r="E609" s="22"/>
      <c r="F609" s="15"/>
    </row>
    <row r="610" spans="1:6" ht="12.75" customHeight="1" x14ac:dyDescent="0.35">
      <c r="A610" s="23"/>
      <c r="B610" s="31"/>
      <c r="C610" s="23"/>
      <c r="D610" s="31"/>
      <c r="E610" s="22"/>
      <c r="F610" s="15"/>
    </row>
    <row r="611" spans="1:6" ht="12.75" customHeight="1" x14ac:dyDescent="0.35">
      <c r="A611" s="23"/>
      <c r="B611" s="31"/>
      <c r="C611" s="23"/>
      <c r="D611" s="31"/>
      <c r="E611" s="22"/>
      <c r="F611" s="15"/>
    </row>
    <row r="612" spans="1:6" ht="12.75" customHeight="1" x14ac:dyDescent="0.35">
      <c r="A612" s="23"/>
      <c r="B612" s="31"/>
      <c r="C612" s="23"/>
      <c r="D612" s="31"/>
      <c r="E612" s="22"/>
      <c r="F612" s="15"/>
    </row>
    <row r="613" spans="1:6" ht="12.75" customHeight="1" x14ac:dyDescent="0.35">
      <c r="A613" s="23"/>
      <c r="B613" s="31"/>
      <c r="C613" s="23"/>
      <c r="D613" s="31"/>
      <c r="E613" s="22"/>
      <c r="F613" s="15"/>
    </row>
    <row r="614" spans="1:6" ht="12.75" customHeight="1" x14ac:dyDescent="0.35">
      <c r="A614" s="23"/>
      <c r="B614" s="31"/>
      <c r="C614" s="23"/>
      <c r="D614" s="31"/>
      <c r="E614" s="22"/>
      <c r="F614" s="15"/>
    </row>
    <row r="615" spans="1:6" ht="12.75" customHeight="1" x14ac:dyDescent="0.35">
      <c r="A615" s="23"/>
      <c r="B615" s="31"/>
      <c r="C615" s="23"/>
      <c r="D615" s="31"/>
      <c r="E615" s="22"/>
      <c r="F615" s="15"/>
    </row>
    <row r="616" spans="1:6" ht="12.75" customHeight="1" x14ac:dyDescent="0.35">
      <c r="A616" s="23"/>
      <c r="B616" s="31"/>
      <c r="C616" s="23"/>
      <c r="D616" s="31"/>
      <c r="E616" s="22"/>
      <c r="F616" s="15"/>
    </row>
    <row r="617" spans="1:6" ht="12.75" customHeight="1" x14ac:dyDescent="0.35">
      <c r="A617" s="23"/>
      <c r="B617" s="31"/>
      <c r="C617" s="23"/>
      <c r="D617" s="31"/>
      <c r="E617" s="20"/>
      <c r="F617" s="15"/>
    </row>
    <row r="618" spans="1:6" ht="12.75" customHeight="1" x14ac:dyDescent="0.35">
      <c r="A618" s="23"/>
      <c r="B618" s="31"/>
      <c r="C618" s="23"/>
      <c r="D618" s="31"/>
      <c r="E618" s="22"/>
      <c r="F618" s="15"/>
    </row>
    <row r="619" spans="1:6" ht="12.75" customHeight="1" x14ac:dyDescent="0.35">
      <c r="A619" s="23"/>
      <c r="B619" s="31"/>
      <c r="C619" s="23"/>
      <c r="D619" s="31"/>
      <c r="E619" s="20"/>
      <c r="F619" s="15"/>
    </row>
    <row r="620" spans="1:6" ht="12.75" customHeight="1" x14ac:dyDescent="0.35">
      <c r="A620" s="23"/>
      <c r="B620" s="31"/>
      <c r="C620" s="23"/>
      <c r="D620" s="31"/>
      <c r="E620" s="22"/>
      <c r="F620" s="15"/>
    </row>
    <row r="621" spans="1:6" ht="12.75" customHeight="1" x14ac:dyDescent="0.35">
      <c r="A621" s="23"/>
      <c r="B621" s="31"/>
      <c r="C621" s="23"/>
      <c r="D621" s="31"/>
      <c r="E621" s="22"/>
      <c r="F621" s="15"/>
    </row>
    <row r="622" spans="1:6" ht="12.75" customHeight="1" x14ac:dyDescent="0.35">
      <c r="A622" s="23"/>
      <c r="B622" s="31"/>
      <c r="C622" s="23"/>
      <c r="D622" s="31"/>
      <c r="E622" s="22"/>
      <c r="F622" s="15"/>
    </row>
    <row r="623" spans="1:6" ht="12.75" customHeight="1" x14ac:dyDescent="0.35">
      <c r="A623" s="23"/>
      <c r="B623" s="31"/>
      <c r="C623" s="23"/>
      <c r="D623" s="31"/>
      <c r="E623" s="22"/>
      <c r="F623" s="15"/>
    </row>
    <row r="624" spans="1:6" ht="12.75" customHeight="1" x14ac:dyDescent="0.35">
      <c r="A624" s="23"/>
      <c r="B624" s="31"/>
      <c r="C624" s="23"/>
      <c r="D624" s="31"/>
      <c r="E624" s="22"/>
      <c r="F624" s="15"/>
    </row>
    <row r="625" spans="1:6" ht="12.75" customHeight="1" x14ac:dyDescent="0.35">
      <c r="A625" s="23"/>
      <c r="B625" s="31"/>
      <c r="C625" s="23"/>
      <c r="D625" s="31"/>
      <c r="E625" s="22"/>
      <c r="F625" s="15"/>
    </row>
    <row r="626" spans="1:6" ht="12.75" customHeight="1" x14ac:dyDescent="0.35">
      <c r="A626" s="6"/>
      <c r="E626" s="22"/>
      <c r="F626" s="15"/>
    </row>
    <row r="627" spans="1:6" ht="12.75" customHeight="1" x14ac:dyDescent="0.35">
      <c r="A627" s="6"/>
      <c r="E627" s="22"/>
      <c r="F627" s="15"/>
    </row>
    <row r="628" spans="1:6" ht="12.75" customHeight="1" x14ac:dyDescent="0.35">
      <c r="A628" s="6"/>
      <c r="B628" s="138"/>
      <c r="C628" s="138"/>
      <c r="E628" s="22"/>
      <c r="F628" s="15"/>
    </row>
    <row r="629" spans="1:6" x14ac:dyDescent="0.35">
      <c r="E629" s="22"/>
      <c r="F629" s="15"/>
    </row>
    <row r="630" spans="1:6" x14ac:dyDescent="0.35">
      <c r="E630" s="20"/>
      <c r="F630" s="15"/>
    </row>
    <row r="631" spans="1:6" x14ac:dyDescent="0.35">
      <c r="E631" s="22"/>
    </row>
    <row r="632" spans="1:6" x14ac:dyDescent="0.35">
      <c r="E632" s="22"/>
    </row>
    <row r="633" spans="1:6" x14ac:dyDescent="0.35">
      <c r="E633" s="22"/>
    </row>
    <row r="634" spans="1:6" x14ac:dyDescent="0.35">
      <c r="E634" s="22"/>
    </row>
    <row r="635" spans="1:6" x14ac:dyDescent="0.35">
      <c r="E635" s="22"/>
    </row>
    <row r="636" spans="1:6" x14ac:dyDescent="0.35">
      <c r="E636" s="22"/>
    </row>
    <row r="637" spans="1:6" x14ac:dyDescent="0.35">
      <c r="E637" s="22"/>
    </row>
    <row r="638" spans="1:6" x14ac:dyDescent="0.35">
      <c r="E638" s="22"/>
    </row>
    <row r="639" spans="1:6" x14ac:dyDescent="0.35">
      <c r="E639" s="22"/>
    </row>
    <row r="640" spans="1:6" x14ac:dyDescent="0.35">
      <c r="E640" s="22"/>
    </row>
    <row r="641" spans="5:5" x14ac:dyDescent="0.35">
      <c r="E641" s="22"/>
    </row>
    <row r="642" spans="5:5" x14ac:dyDescent="0.35">
      <c r="E642" s="20">
        <v>9502</v>
      </c>
    </row>
  </sheetData>
  <sheetProtection algorithmName="SHA-512" hashValue="kwuOXfUJnFry6viWuDuSag/kkCKA0Dbns3Nf/QPacAl++ACr7oVqh53pR+ZVO9BNUR/hpwqZZ3NshrL0kV7/ow==" saltValue="wkPDakzled6oZqy5G/iJAw==" spinCount="100000" sheet="1" objects="1" scenarios="1"/>
  <mergeCells count="3">
    <mergeCell ref="A1:I1"/>
    <mergeCell ref="B123:C123"/>
    <mergeCell ref="B628:C628"/>
  </mergeCells>
  <hyperlinks>
    <hyperlink ref="B123:C123" r:id="rId1" display="© Commonwealth of Australia 2016" xr:uid="{0CE55276-476C-4AFF-8CD6-58BF861D2C10}"/>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D38DD-02B2-4C53-9479-CEF7F23E7344}">
  <sheetPr codeName="Sheet2">
    <tabColor rgb="FFFFC000"/>
  </sheetPr>
  <dimension ref="A1:V37"/>
  <sheetViews>
    <sheetView showGridLines="0" zoomScale="120" zoomScaleNormal="120" workbookViewId="0">
      <selection activeCell="B28" sqref="B28"/>
    </sheetView>
  </sheetViews>
  <sheetFormatPr defaultColWidth="0" defaultRowHeight="14.5" zeroHeight="1" x14ac:dyDescent="0.35"/>
  <cols>
    <col min="1" max="1" width="1.26953125" customWidth="1"/>
    <col min="2" max="2" width="76.54296875" customWidth="1"/>
    <col min="3" max="3" width="1.1796875" customWidth="1"/>
    <col min="4" max="4" width="77.81640625" customWidth="1"/>
    <col min="5" max="5" width="1.7265625" customWidth="1"/>
    <col min="6" max="12" width="8.7265625" hidden="1" customWidth="1"/>
    <col min="13" max="15" width="0" hidden="1" customWidth="1"/>
    <col min="16" max="19" width="8.7265625" hidden="1" customWidth="1"/>
    <col min="20" max="22" width="0" hidden="1" customWidth="1"/>
    <col min="23" max="16384" width="8.7265625" hidden="1"/>
  </cols>
  <sheetData>
    <row r="1" spans="1:5" ht="8.15" customHeight="1" x14ac:dyDescent="0.35">
      <c r="A1" s="38"/>
      <c r="B1" s="38"/>
      <c r="C1" s="38"/>
      <c r="D1" s="38"/>
      <c r="E1" s="38"/>
    </row>
    <row r="2" spans="1:5" ht="23.5" x14ac:dyDescent="0.35">
      <c r="A2" s="38"/>
      <c r="B2" s="64" t="s">
        <v>9</v>
      </c>
      <c r="C2" s="65"/>
      <c r="D2" s="65"/>
      <c r="E2" s="38"/>
    </row>
    <row r="3" spans="1:5" ht="15" thickBot="1" x14ac:dyDescent="0.4">
      <c r="B3" s="57"/>
      <c r="C3" s="57"/>
      <c r="D3" s="57"/>
    </row>
    <row r="4" spans="1:5" ht="18.5" x14ac:dyDescent="0.35">
      <c r="B4" s="59" t="s">
        <v>10</v>
      </c>
      <c r="C4" s="57"/>
      <c r="D4" s="59" t="s">
        <v>11</v>
      </c>
    </row>
    <row r="5" spans="1:5" x14ac:dyDescent="0.35">
      <c r="B5" s="66"/>
      <c r="C5" s="57"/>
      <c r="D5" s="66"/>
    </row>
    <row r="6" spans="1:5" x14ac:dyDescent="0.35">
      <c r="B6" s="66"/>
      <c r="C6" s="57"/>
      <c r="D6" s="66"/>
    </row>
    <row r="7" spans="1:5" x14ac:dyDescent="0.35">
      <c r="B7" s="66"/>
      <c r="C7" s="57"/>
      <c r="D7" s="66"/>
    </row>
    <row r="8" spans="1:5" x14ac:dyDescent="0.35">
      <c r="B8" s="66"/>
      <c r="C8" s="57"/>
      <c r="D8" s="66"/>
    </row>
    <row r="9" spans="1:5" x14ac:dyDescent="0.35">
      <c r="B9" s="66"/>
      <c r="C9" s="57"/>
      <c r="D9" s="66"/>
    </row>
    <row r="10" spans="1:5" x14ac:dyDescent="0.35">
      <c r="B10" s="66"/>
      <c r="C10" s="57"/>
      <c r="D10" s="66"/>
    </row>
    <row r="11" spans="1:5" x14ac:dyDescent="0.35">
      <c r="B11" s="66"/>
      <c r="C11" s="57"/>
      <c r="D11" s="66"/>
    </row>
    <row r="12" spans="1:5" x14ac:dyDescent="0.35">
      <c r="B12" s="66"/>
      <c r="C12" s="57"/>
      <c r="D12" s="66"/>
    </row>
    <row r="13" spans="1:5" x14ac:dyDescent="0.35">
      <c r="B13" s="66"/>
      <c r="C13" s="57"/>
      <c r="D13" s="66"/>
    </row>
    <row r="14" spans="1:5" x14ac:dyDescent="0.35">
      <c r="B14" s="66"/>
      <c r="C14" s="57"/>
      <c r="D14" s="66"/>
    </row>
    <row r="15" spans="1:5" x14ac:dyDescent="0.35">
      <c r="B15" s="66"/>
      <c r="C15" s="57"/>
      <c r="D15" s="66"/>
    </row>
    <row r="16" spans="1:5" x14ac:dyDescent="0.35">
      <c r="B16" s="66"/>
      <c r="C16" s="57"/>
      <c r="D16" s="66"/>
    </row>
    <row r="17" spans="2:4" x14ac:dyDescent="0.35">
      <c r="B17" s="66" t="s">
        <v>12</v>
      </c>
      <c r="C17" s="57"/>
      <c r="D17" s="67" t="s">
        <v>13</v>
      </c>
    </row>
    <row r="18" spans="2:4" ht="87" x14ac:dyDescent="0.35">
      <c r="B18" s="68" t="s">
        <v>14</v>
      </c>
      <c r="C18" s="57"/>
      <c r="D18" s="69" t="s">
        <v>15</v>
      </c>
    </row>
    <row r="19" spans="2:4" ht="43.5" customHeight="1" x14ac:dyDescent="0.35">
      <c r="B19" s="120" t="s">
        <v>16</v>
      </c>
      <c r="C19" s="57"/>
      <c r="D19" s="115" t="s">
        <v>17</v>
      </c>
    </row>
    <row r="20" spans="2:4" ht="56.5" customHeight="1" thickBot="1" x14ac:dyDescent="0.4">
      <c r="B20" s="121"/>
      <c r="C20" s="57"/>
      <c r="D20" s="60"/>
    </row>
    <row r="21" spans="2:4" x14ac:dyDescent="0.35">
      <c r="B21" s="57"/>
      <c r="C21" s="57"/>
    </row>
    <row r="22" spans="2:4" ht="74.5" customHeight="1" x14ac:dyDescent="0.35">
      <c r="B22" s="57"/>
      <c r="C22" s="57"/>
      <c r="D22" s="116"/>
    </row>
    <row r="23" spans="2:4" x14ac:dyDescent="0.35">
      <c r="B23" s="57"/>
      <c r="C23" s="57"/>
      <c r="D23" s="116"/>
    </row>
    <row r="24" spans="2:4" x14ac:dyDescent="0.35">
      <c r="B24" s="57"/>
      <c r="C24" s="57"/>
    </row>
    <row r="25" spans="2:4" x14ac:dyDescent="0.35">
      <c r="B25" s="57"/>
      <c r="C25" s="57"/>
    </row>
    <row r="26" spans="2:4" x14ac:dyDescent="0.35"/>
    <row r="27" spans="2:4" x14ac:dyDescent="0.35"/>
    <row r="28" spans="2:4" x14ac:dyDescent="0.35"/>
    <row r="29" spans="2:4" x14ac:dyDescent="0.35"/>
    <row r="30" spans="2:4" x14ac:dyDescent="0.35"/>
    <row r="31" spans="2:4" x14ac:dyDescent="0.35"/>
    <row r="32" spans="2:4" x14ac:dyDescent="0.35"/>
    <row r="33" x14ac:dyDescent="0.35"/>
    <row r="34" x14ac:dyDescent="0.35"/>
    <row r="35" x14ac:dyDescent="0.35"/>
    <row r="36" x14ac:dyDescent="0.35"/>
    <row r="37" x14ac:dyDescent="0.35"/>
  </sheetData>
  <mergeCells count="1">
    <mergeCell ref="B19:B20"/>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CD12B-7FA8-4464-BCA1-7C395CED4C8C}">
  <sheetPr codeName="Sheet4">
    <tabColor rgb="FFFFC000"/>
  </sheetPr>
  <dimension ref="A1:H34"/>
  <sheetViews>
    <sheetView showGridLines="0" zoomScaleNormal="100" workbookViewId="0">
      <selection activeCell="C12" sqref="C12"/>
    </sheetView>
  </sheetViews>
  <sheetFormatPr defaultColWidth="0" defaultRowHeight="14.5" zeroHeight="1" x14ac:dyDescent="0.35"/>
  <cols>
    <col min="1" max="1" width="1.453125" customWidth="1"/>
    <col min="2" max="2" width="3" customWidth="1"/>
    <col min="3" max="3" width="95.1796875" customWidth="1"/>
    <col min="4" max="4" width="0.81640625" customWidth="1"/>
    <col min="5" max="5" width="109.54296875" customWidth="1"/>
    <col min="6" max="6" width="1.26953125" customWidth="1"/>
    <col min="7" max="7" width="76" customWidth="1"/>
    <col min="8" max="8" width="1.81640625" customWidth="1"/>
    <col min="9" max="16384" width="8.7265625" hidden="1"/>
  </cols>
  <sheetData>
    <row r="1" spans="1:8" x14ac:dyDescent="0.35">
      <c r="A1" s="65"/>
      <c r="B1" s="65"/>
      <c r="C1" s="65"/>
      <c r="D1" s="65"/>
      <c r="E1" s="65"/>
      <c r="F1" s="65"/>
      <c r="G1" s="65"/>
      <c r="H1" s="65"/>
    </row>
    <row r="2" spans="1:8" ht="23.5" x14ac:dyDescent="0.35">
      <c r="A2" s="65"/>
      <c r="B2" s="64" t="s">
        <v>18</v>
      </c>
      <c r="C2" s="65"/>
      <c r="D2" s="65"/>
      <c r="E2" s="65"/>
      <c r="F2" s="65"/>
      <c r="G2" s="65"/>
      <c r="H2" s="65"/>
    </row>
    <row r="3" spans="1:8" x14ac:dyDescent="0.35">
      <c r="A3" s="57"/>
      <c r="B3" s="57"/>
      <c r="C3" s="57"/>
      <c r="D3" s="57"/>
      <c r="E3" s="57"/>
      <c r="F3" s="57"/>
      <c r="G3" s="57"/>
    </row>
    <row r="4" spans="1:8" ht="18.5" x14ac:dyDescent="0.35">
      <c r="A4" s="57"/>
      <c r="B4" s="70" t="s">
        <v>19</v>
      </c>
      <c r="D4" s="57"/>
      <c r="E4" s="70" t="s">
        <v>20</v>
      </c>
      <c r="F4" s="70"/>
      <c r="G4" s="70" t="s">
        <v>21</v>
      </c>
    </row>
    <row r="5" spans="1:8" ht="46.5" customHeight="1" x14ac:dyDescent="0.35">
      <c r="A5" s="57"/>
      <c r="B5" s="57"/>
      <c r="C5" s="57"/>
      <c r="D5" s="57"/>
      <c r="E5" s="71" t="s">
        <v>22</v>
      </c>
      <c r="F5" s="71"/>
      <c r="G5" s="57"/>
    </row>
    <row r="6" spans="1:8" ht="15" thickBot="1" x14ac:dyDescent="0.4">
      <c r="A6" s="57"/>
      <c r="B6" s="57"/>
      <c r="C6" s="57"/>
      <c r="D6" s="57"/>
      <c r="E6" s="57"/>
      <c r="F6" s="57"/>
      <c r="G6" s="57"/>
    </row>
    <row r="7" spans="1:8" ht="29.15" customHeight="1" x14ac:dyDescent="0.35">
      <c r="A7" s="57"/>
      <c r="B7" s="124" t="s">
        <v>23</v>
      </c>
      <c r="C7" s="125"/>
      <c r="D7" s="57"/>
      <c r="E7" s="123" t="s">
        <v>24</v>
      </c>
      <c r="F7" s="72"/>
      <c r="G7" s="122" t="s">
        <v>25</v>
      </c>
    </row>
    <row r="8" spans="1:8" x14ac:dyDescent="0.35">
      <c r="A8" s="57"/>
      <c r="B8" s="126" t="s">
        <v>26</v>
      </c>
      <c r="C8" s="127"/>
      <c r="D8" s="57"/>
      <c r="E8" s="120"/>
      <c r="F8" s="72"/>
      <c r="G8" s="120"/>
    </row>
    <row r="9" spans="1:8" x14ac:dyDescent="0.35">
      <c r="A9" s="57"/>
      <c r="B9" s="73"/>
      <c r="C9" s="74"/>
      <c r="D9" s="57"/>
      <c r="E9" s="120"/>
      <c r="F9" s="72"/>
      <c r="G9" s="120"/>
    </row>
    <row r="10" spans="1:8" x14ac:dyDescent="0.35">
      <c r="A10" s="57"/>
      <c r="B10" s="128" t="s">
        <v>27</v>
      </c>
      <c r="C10" s="129"/>
      <c r="D10" s="57"/>
      <c r="E10" s="120"/>
      <c r="F10" s="72"/>
      <c r="G10" s="120"/>
    </row>
    <row r="11" spans="1:8" ht="29" x14ac:dyDescent="0.35">
      <c r="A11" s="57"/>
      <c r="B11" s="75">
        <v>1</v>
      </c>
      <c r="C11" s="74" t="s">
        <v>28</v>
      </c>
      <c r="D11" s="57"/>
      <c r="E11" s="120"/>
      <c r="F11" s="72"/>
      <c r="G11" s="120"/>
    </row>
    <row r="12" spans="1:8" ht="29.5" thickBot="1" x14ac:dyDescent="0.4">
      <c r="A12" s="57"/>
      <c r="B12" s="75">
        <v>2</v>
      </c>
      <c r="C12" s="74" t="s">
        <v>29</v>
      </c>
      <c r="D12" s="57"/>
      <c r="E12" s="120"/>
      <c r="F12" s="72"/>
      <c r="G12" s="121"/>
    </row>
    <row r="13" spans="1:8" ht="28" customHeight="1" x14ac:dyDescent="0.35">
      <c r="A13" s="57"/>
      <c r="B13" s="75">
        <v>3</v>
      </c>
      <c r="C13" s="74" t="s">
        <v>30</v>
      </c>
      <c r="D13" s="57"/>
      <c r="E13" s="120"/>
      <c r="F13" s="72"/>
      <c r="G13" s="57"/>
    </row>
    <row r="14" spans="1:8" ht="29" x14ac:dyDescent="0.35">
      <c r="A14" s="57"/>
      <c r="B14" s="75">
        <v>4</v>
      </c>
      <c r="C14" s="74" t="s">
        <v>31</v>
      </c>
      <c r="D14" s="57"/>
      <c r="E14" s="120"/>
      <c r="F14" s="72"/>
      <c r="G14" s="57"/>
    </row>
    <row r="15" spans="1:8" x14ac:dyDescent="0.35">
      <c r="A15" s="57"/>
      <c r="B15" s="76"/>
      <c r="C15" s="74"/>
      <c r="D15" s="57"/>
      <c r="E15" s="120"/>
      <c r="F15" s="72"/>
      <c r="G15" s="57"/>
    </row>
    <row r="16" spans="1:8" x14ac:dyDescent="0.35">
      <c r="A16" s="57"/>
      <c r="B16" s="128" t="s">
        <v>32</v>
      </c>
      <c r="C16" s="129"/>
      <c r="D16" s="57"/>
      <c r="E16" s="120"/>
      <c r="F16" s="72"/>
      <c r="G16" s="57"/>
    </row>
    <row r="17" spans="1:7" ht="29" x14ac:dyDescent="0.35">
      <c r="A17" s="57"/>
      <c r="B17" s="75">
        <v>1</v>
      </c>
      <c r="C17" s="74" t="s">
        <v>33</v>
      </c>
      <c r="D17" s="57"/>
      <c r="E17" s="120"/>
      <c r="F17" s="72"/>
      <c r="G17" s="57"/>
    </row>
    <row r="18" spans="1:7" ht="45" customHeight="1" x14ac:dyDescent="0.35">
      <c r="A18" s="57"/>
      <c r="B18" s="75">
        <v>2</v>
      </c>
      <c r="C18" s="74" t="s">
        <v>34</v>
      </c>
      <c r="D18" s="57"/>
      <c r="E18" s="120"/>
      <c r="F18" s="72"/>
      <c r="G18" s="57"/>
    </row>
    <row r="19" spans="1:7" ht="29" x14ac:dyDescent="0.35">
      <c r="A19" s="57"/>
      <c r="B19" s="75">
        <v>3</v>
      </c>
      <c r="C19" s="74" t="s">
        <v>35</v>
      </c>
      <c r="D19" s="57"/>
      <c r="E19" s="120"/>
      <c r="F19" s="72"/>
      <c r="G19" s="57"/>
    </row>
    <row r="20" spans="1:7" ht="33" customHeight="1" x14ac:dyDescent="0.35">
      <c r="A20" s="57"/>
      <c r="B20" s="75">
        <v>4</v>
      </c>
      <c r="C20" s="74" t="s">
        <v>36</v>
      </c>
      <c r="D20" s="57"/>
      <c r="E20" s="120"/>
      <c r="F20" s="72"/>
      <c r="G20" s="57"/>
    </row>
    <row r="21" spans="1:7" ht="29" x14ac:dyDescent="0.35">
      <c r="A21" s="57"/>
      <c r="B21" s="75">
        <v>5</v>
      </c>
      <c r="C21" s="74" t="s">
        <v>37</v>
      </c>
      <c r="D21" s="57"/>
      <c r="E21" s="120"/>
      <c r="F21" s="72"/>
      <c r="G21" s="57"/>
    </row>
    <row r="22" spans="1:7" ht="29" x14ac:dyDescent="0.35">
      <c r="A22" s="57"/>
      <c r="B22" s="75">
        <v>6</v>
      </c>
      <c r="C22" s="74" t="s">
        <v>38</v>
      </c>
      <c r="D22" s="57"/>
      <c r="E22" s="120"/>
      <c r="F22" s="72"/>
      <c r="G22" s="57"/>
    </row>
    <row r="23" spans="1:7" x14ac:dyDescent="0.35">
      <c r="A23" s="57"/>
      <c r="B23" s="75">
        <v>7</v>
      </c>
      <c r="C23" s="74" t="s">
        <v>39</v>
      </c>
      <c r="D23" s="57"/>
      <c r="E23" s="120"/>
      <c r="F23" s="72"/>
      <c r="G23" s="57"/>
    </row>
    <row r="24" spans="1:7" ht="29" x14ac:dyDescent="0.35">
      <c r="A24" s="57"/>
      <c r="B24" s="75">
        <v>8</v>
      </c>
      <c r="C24" s="74" t="s">
        <v>40</v>
      </c>
      <c r="D24" s="57"/>
      <c r="E24" s="120"/>
      <c r="F24" s="72"/>
      <c r="G24" s="57"/>
    </row>
    <row r="25" spans="1:7" ht="29" x14ac:dyDescent="0.35">
      <c r="A25" s="57"/>
      <c r="B25" s="75">
        <v>9</v>
      </c>
      <c r="C25" s="74" t="s">
        <v>41</v>
      </c>
      <c r="D25" s="57"/>
      <c r="E25" s="120"/>
      <c r="F25" s="72"/>
      <c r="G25" s="57"/>
    </row>
    <row r="26" spans="1:7" ht="29.5" thickBot="1" x14ac:dyDescent="0.4">
      <c r="A26" s="57"/>
      <c r="B26" s="77">
        <v>10</v>
      </c>
      <c r="C26" s="78" t="s">
        <v>42</v>
      </c>
      <c r="D26" s="57"/>
      <c r="E26" s="121"/>
      <c r="F26" s="72"/>
      <c r="G26" s="57"/>
    </row>
    <row r="27" spans="1:7" x14ac:dyDescent="0.35">
      <c r="A27" s="57"/>
      <c r="B27" s="57"/>
      <c r="C27" s="57"/>
      <c r="D27" s="57"/>
      <c r="G27" s="57"/>
    </row>
    <row r="28" spans="1:7" x14ac:dyDescent="0.35">
      <c r="A28" s="57"/>
      <c r="B28" s="57"/>
      <c r="C28" s="57"/>
      <c r="D28" s="57"/>
      <c r="G28" s="57"/>
    </row>
    <row r="29" spans="1:7" x14ac:dyDescent="0.35">
      <c r="A29" s="57"/>
      <c r="B29" s="57"/>
      <c r="C29" s="57"/>
      <c r="D29" s="57"/>
      <c r="G29" s="57"/>
    </row>
    <row r="30" spans="1:7" x14ac:dyDescent="0.35">
      <c r="A30" s="57"/>
      <c r="B30" s="57"/>
      <c r="C30" s="57"/>
      <c r="D30" s="57"/>
      <c r="G30" s="57"/>
    </row>
    <row r="31" spans="1:7" x14ac:dyDescent="0.35">
      <c r="A31" s="57"/>
      <c r="B31" s="57"/>
      <c r="C31" s="57"/>
      <c r="D31" s="57"/>
      <c r="G31" s="57"/>
    </row>
    <row r="32" spans="1:7" hidden="1" x14ac:dyDescent="0.35">
      <c r="A32" s="57"/>
      <c r="B32" s="57"/>
      <c r="C32" s="57"/>
      <c r="D32" s="57"/>
      <c r="G32" s="57"/>
    </row>
    <row r="33" spans="1:7" hidden="1" x14ac:dyDescent="0.35">
      <c r="A33" s="57"/>
      <c r="B33" s="57"/>
      <c r="C33" s="57"/>
      <c r="D33" s="57"/>
      <c r="G33" s="57"/>
    </row>
    <row r="34" spans="1:7" hidden="1" x14ac:dyDescent="0.35">
      <c r="A34" s="57"/>
      <c r="B34" s="57"/>
      <c r="C34" s="57"/>
      <c r="D34" s="57"/>
      <c r="G34" s="57"/>
    </row>
  </sheetData>
  <mergeCells count="6">
    <mergeCell ref="G7:G12"/>
    <mergeCell ref="E7:E26"/>
    <mergeCell ref="B7:C7"/>
    <mergeCell ref="B8:C8"/>
    <mergeCell ref="B10:C10"/>
    <mergeCell ref="B16:C16"/>
  </mergeCells>
  <hyperlinks>
    <hyperlink ref="E5" r:id="rId1" xr:uid="{BCEFEAB7-2A4B-4BEC-9670-AA6CBDDC68FF}"/>
  </hyperlinks>
  <pageMargins left="0.7" right="0.7" top="0.75" bottom="0.75" header="0.3" footer="0.3"/>
  <pageSetup paperSize="9"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2A1F2-A0F8-4E5E-B808-DCE5C15AC0F3}">
  <sheetPr codeName="Sheet21">
    <tabColor rgb="FF000000"/>
  </sheetPr>
  <dimension ref="A1"/>
  <sheetViews>
    <sheetView workbookViewId="0"/>
  </sheetViews>
  <sheetFormatPr defaultRowHeight="14.5" x14ac:dyDescent="0.35"/>
  <sheetData/>
  <sheetProtection algorithmName="SHA-512" hashValue="++/6Q6LncwY1Za6v3w5PYN8+WBgjmtGJ9KngfUJVj/KV7xKbbv1AKPjWL6k+kJN7gcvgeMXRCeklStk5kPLw9w==" saltValue="D38inKKT7nPjUBsAtJqrvA=="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35448-3C11-42E6-A9A2-94BAD41D3F46}">
  <sheetPr codeName="Sheet3">
    <tabColor rgb="FF00B050"/>
  </sheetPr>
  <dimension ref="A1:AE86"/>
  <sheetViews>
    <sheetView showGridLines="0" zoomScaleNormal="100" workbookViewId="0">
      <selection activeCell="L18" sqref="L18"/>
    </sheetView>
  </sheetViews>
  <sheetFormatPr defaultColWidth="0" defaultRowHeight="14.5" zeroHeight="1" x14ac:dyDescent="0.35"/>
  <cols>
    <col min="1" max="1" width="1.81640625" style="98" customWidth="1"/>
    <col min="2" max="2" width="10.7265625" style="98" customWidth="1"/>
    <col min="3" max="3" width="11.26953125" style="98" customWidth="1"/>
    <col min="4" max="4" width="39.26953125" style="98" customWidth="1"/>
    <col min="5" max="14" width="9.453125" style="98" customWidth="1"/>
    <col min="15" max="15" width="6.26953125" style="98" customWidth="1"/>
    <col min="16" max="31" width="0" style="98" hidden="1" customWidth="1"/>
    <col min="32" max="16384" width="8.7265625" style="98" hidden="1"/>
  </cols>
  <sheetData>
    <row r="1" spans="1:15" x14ac:dyDescent="0.35">
      <c r="A1" s="97"/>
      <c r="B1" s="97"/>
      <c r="C1" s="97"/>
      <c r="D1" s="97"/>
      <c r="E1" s="97"/>
      <c r="F1" s="97"/>
      <c r="G1" s="97"/>
      <c r="H1" s="97"/>
      <c r="I1" s="97"/>
      <c r="J1" s="97"/>
      <c r="K1" s="97"/>
      <c r="L1" s="97"/>
      <c r="M1" s="97"/>
      <c r="N1" s="97"/>
      <c r="O1" s="97"/>
    </row>
    <row r="2" spans="1:15" ht="23.5" x14ac:dyDescent="0.35">
      <c r="A2" s="97"/>
      <c r="B2" s="99" t="s">
        <v>43</v>
      </c>
      <c r="C2" s="97"/>
      <c r="D2" s="97"/>
      <c r="E2" s="97"/>
      <c r="F2" s="97"/>
      <c r="G2" s="97"/>
      <c r="H2" s="97"/>
      <c r="I2" s="97"/>
      <c r="J2" s="97"/>
      <c r="K2" s="97"/>
      <c r="L2" s="97"/>
      <c r="M2" s="97"/>
      <c r="N2" s="97"/>
      <c r="O2" s="97"/>
    </row>
    <row r="3" spans="1:15" ht="11.5" customHeight="1" x14ac:dyDescent="0.35"/>
    <row r="4" spans="1:15" ht="21" x14ac:dyDescent="0.35">
      <c r="B4" s="100" t="s">
        <v>44</v>
      </c>
    </row>
    <row r="5" spans="1:15" x14ac:dyDescent="0.35">
      <c r="B5" s="101"/>
      <c r="C5" s="102" t="s">
        <v>45</v>
      </c>
    </row>
    <row r="6" spans="1:15" x14ac:dyDescent="0.35">
      <c r="B6" s="103"/>
      <c r="C6" s="102" t="s">
        <v>46</v>
      </c>
    </row>
    <row r="7" spans="1:15" x14ac:dyDescent="0.35"/>
    <row r="8" spans="1:15" ht="1.5" customHeight="1" x14ac:dyDescent="0.35">
      <c r="A8" s="104"/>
      <c r="B8" s="104"/>
      <c r="C8" s="104"/>
      <c r="D8" s="104"/>
      <c r="E8" s="104"/>
      <c r="F8" s="104"/>
      <c r="G8" s="104"/>
      <c r="H8" s="104"/>
      <c r="I8" s="104"/>
      <c r="J8" s="104"/>
      <c r="K8" s="104"/>
      <c r="L8" s="104"/>
      <c r="M8" s="104"/>
      <c r="N8" s="104"/>
      <c r="O8" s="104"/>
    </row>
    <row r="9" spans="1:15" x14ac:dyDescent="0.35"/>
    <row r="10" spans="1:15" ht="21" x14ac:dyDescent="0.35">
      <c r="B10" s="100" t="s">
        <v>47</v>
      </c>
      <c r="C10" s="100" t="s">
        <v>48</v>
      </c>
    </row>
    <row r="11" spans="1:15" x14ac:dyDescent="0.35"/>
    <row r="12" spans="1:15" x14ac:dyDescent="0.35">
      <c r="C12" s="105" t="s">
        <v>49</v>
      </c>
      <c r="D12" s="112" t="s">
        <v>797</v>
      </c>
    </row>
    <row r="13" spans="1:15" x14ac:dyDescent="0.35"/>
    <row r="14" spans="1:15" ht="21" x14ac:dyDescent="0.35">
      <c r="B14" s="100" t="s">
        <v>50</v>
      </c>
      <c r="C14" s="100" t="s">
        <v>51</v>
      </c>
    </row>
    <row r="15" spans="1:15" x14ac:dyDescent="0.35"/>
    <row r="16" spans="1:15" x14ac:dyDescent="0.35">
      <c r="C16" s="106" t="s">
        <v>52</v>
      </c>
      <c r="D16" s="106" t="s">
        <v>53</v>
      </c>
    </row>
    <row r="17" spans="2:4" x14ac:dyDescent="0.35">
      <c r="C17" s="107">
        <v>1</v>
      </c>
      <c r="D17" s="112" t="s">
        <v>54</v>
      </c>
    </row>
    <row r="18" spans="2:4" x14ac:dyDescent="0.35">
      <c r="C18" s="107">
        <v>2</v>
      </c>
      <c r="D18" s="112" t="s">
        <v>128</v>
      </c>
    </row>
    <row r="19" spans="2:4" x14ac:dyDescent="0.35">
      <c r="C19" s="107">
        <v>3</v>
      </c>
      <c r="D19" s="112"/>
    </row>
    <row r="20" spans="2:4" x14ac:dyDescent="0.35">
      <c r="C20" s="107">
        <v>4</v>
      </c>
      <c r="D20" s="112"/>
    </row>
    <row r="21" spans="2:4" x14ac:dyDescent="0.35">
      <c r="C21" s="107">
        <v>5</v>
      </c>
      <c r="D21" s="112"/>
    </row>
    <row r="22" spans="2:4" x14ac:dyDescent="0.35">
      <c r="C22" s="107">
        <v>6</v>
      </c>
      <c r="D22" s="112"/>
    </row>
    <row r="23" spans="2:4" x14ac:dyDescent="0.35">
      <c r="C23" s="107">
        <v>7</v>
      </c>
      <c r="D23" s="112"/>
    </row>
    <row r="24" spans="2:4" x14ac:dyDescent="0.35">
      <c r="C24" s="107">
        <v>8</v>
      </c>
      <c r="D24" s="112"/>
    </row>
    <row r="25" spans="2:4" x14ac:dyDescent="0.35">
      <c r="C25" s="107">
        <v>9</v>
      </c>
      <c r="D25" s="112"/>
    </row>
    <row r="26" spans="2:4" x14ac:dyDescent="0.35">
      <c r="C26" s="107">
        <v>10</v>
      </c>
      <c r="D26" s="112"/>
    </row>
    <row r="27" spans="2:4" x14ac:dyDescent="0.35"/>
    <row r="28" spans="2:4" x14ac:dyDescent="0.35"/>
    <row r="29" spans="2:4" ht="21" x14ac:dyDescent="0.35">
      <c r="B29" s="100" t="s">
        <v>56</v>
      </c>
      <c r="C29" s="100" t="s">
        <v>57</v>
      </c>
    </row>
    <row r="30" spans="2:4" x14ac:dyDescent="0.35">
      <c r="C30" s="102" t="s">
        <v>58</v>
      </c>
    </row>
    <row r="31" spans="2:4" x14ac:dyDescent="0.35">
      <c r="C31" s="102" t="s">
        <v>59</v>
      </c>
    </row>
    <row r="32" spans="2:4" x14ac:dyDescent="0.35">
      <c r="C32" s="108" t="s">
        <v>60</v>
      </c>
    </row>
    <row r="33" spans="3:14" x14ac:dyDescent="0.35">
      <c r="C33" s="108" t="s">
        <v>61</v>
      </c>
    </row>
    <row r="34" spans="3:14" x14ac:dyDescent="0.35"/>
    <row r="35" spans="3:14" ht="29" x14ac:dyDescent="0.35">
      <c r="C35" s="106" t="s">
        <v>52</v>
      </c>
      <c r="D35" s="106" t="s">
        <v>53</v>
      </c>
      <c r="E35" s="109" t="s">
        <v>62</v>
      </c>
      <c r="F35" s="109" t="s">
        <v>63</v>
      </c>
      <c r="G35" s="109" t="s">
        <v>64</v>
      </c>
      <c r="H35" s="109" t="s">
        <v>65</v>
      </c>
      <c r="I35" s="109" t="s">
        <v>66</v>
      </c>
      <c r="J35" s="109" t="s">
        <v>67</v>
      </c>
      <c r="K35" s="109" t="s">
        <v>68</v>
      </c>
      <c r="L35" s="109" t="s">
        <v>69</v>
      </c>
      <c r="M35" s="109" t="s">
        <v>70</v>
      </c>
      <c r="N35" s="109" t="s">
        <v>71</v>
      </c>
    </row>
    <row r="36" spans="3:14" x14ac:dyDescent="0.35">
      <c r="C36" s="110">
        <f>C17</f>
        <v>1</v>
      </c>
      <c r="D36" s="111" t="str">
        <f>IF(D17&lt;&gt;0,D17,"")</f>
        <v>Heavy and Civil Engineering Construction</v>
      </c>
      <c r="E36" s="113">
        <v>9</v>
      </c>
      <c r="F36" s="113">
        <v>10</v>
      </c>
      <c r="G36" s="113"/>
      <c r="H36" s="113"/>
      <c r="I36" s="113"/>
      <c r="J36" s="113"/>
      <c r="K36" s="113"/>
      <c r="L36" s="113"/>
      <c r="M36" s="113"/>
      <c r="N36" s="113"/>
    </row>
    <row r="37" spans="3:14" x14ac:dyDescent="0.35">
      <c r="C37" s="110">
        <f t="shared" ref="C37:C46" si="0">C18</f>
        <v>2</v>
      </c>
      <c r="D37" s="111" t="str">
        <f t="shared" ref="D37:D46" si="1">IF(D18&lt;&gt;0,D18,"")</f>
        <v>Iron Ore Mining</v>
      </c>
      <c r="E37" s="113">
        <v>0</v>
      </c>
      <c r="F37" s="113">
        <v>25</v>
      </c>
      <c r="G37" s="113"/>
      <c r="H37" s="113"/>
      <c r="I37" s="113"/>
      <c r="J37" s="113"/>
      <c r="K37" s="113"/>
      <c r="L37" s="113"/>
      <c r="M37" s="113"/>
      <c r="N37" s="113"/>
    </row>
    <row r="38" spans="3:14" x14ac:dyDescent="0.35">
      <c r="C38" s="110">
        <f t="shared" si="0"/>
        <v>3</v>
      </c>
      <c r="D38" s="111" t="str">
        <f t="shared" si="1"/>
        <v/>
      </c>
      <c r="E38" s="113"/>
      <c r="F38" s="113"/>
      <c r="G38" s="113"/>
      <c r="H38" s="113"/>
      <c r="I38" s="113"/>
      <c r="J38" s="113"/>
      <c r="K38" s="113"/>
      <c r="L38" s="113"/>
      <c r="M38" s="113"/>
      <c r="N38" s="113"/>
    </row>
    <row r="39" spans="3:14" x14ac:dyDescent="0.35">
      <c r="C39" s="110">
        <f t="shared" si="0"/>
        <v>4</v>
      </c>
      <c r="D39" s="111" t="str">
        <f t="shared" si="1"/>
        <v/>
      </c>
      <c r="E39" s="113"/>
      <c r="F39" s="113"/>
      <c r="G39" s="113"/>
      <c r="H39" s="113"/>
      <c r="I39" s="113"/>
      <c r="J39" s="113"/>
      <c r="K39" s="113"/>
      <c r="L39" s="113"/>
      <c r="M39" s="113"/>
      <c r="N39" s="113"/>
    </row>
    <row r="40" spans="3:14" x14ac:dyDescent="0.35">
      <c r="C40" s="110">
        <f t="shared" si="0"/>
        <v>5</v>
      </c>
      <c r="D40" s="111" t="str">
        <f t="shared" si="1"/>
        <v/>
      </c>
      <c r="E40" s="113"/>
      <c r="F40" s="113"/>
      <c r="G40" s="113"/>
      <c r="H40" s="113"/>
      <c r="I40" s="113"/>
      <c r="J40" s="113"/>
      <c r="K40" s="113"/>
      <c r="L40" s="113"/>
      <c r="M40" s="113"/>
      <c r="N40" s="113"/>
    </row>
    <row r="41" spans="3:14" x14ac:dyDescent="0.35">
      <c r="C41" s="110">
        <f t="shared" si="0"/>
        <v>6</v>
      </c>
      <c r="D41" s="111" t="str">
        <f t="shared" si="1"/>
        <v/>
      </c>
      <c r="E41" s="113"/>
      <c r="F41" s="113"/>
      <c r="G41" s="113"/>
      <c r="H41" s="113"/>
      <c r="I41" s="113"/>
      <c r="J41" s="113"/>
      <c r="K41" s="113"/>
      <c r="L41" s="113"/>
      <c r="M41" s="113"/>
      <c r="N41" s="113"/>
    </row>
    <row r="42" spans="3:14" x14ac:dyDescent="0.35">
      <c r="C42" s="110">
        <f t="shared" si="0"/>
        <v>7</v>
      </c>
      <c r="D42" s="111" t="str">
        <f t="shared" si="1"/>
        <v/>
      </c>
      <c r="E42" s="113"/>
      <c r="F42" s="113"/>
      <c r="G42" s="113"/>
      <c r="H42" s="113"/>
      <c r="I42" s="113"/>
      <c r="J42" s="113"/>
      <c r="K42" s="113"/>
      <c r="L42" s="113"/>
      <c r="M42" s="113"/>
      <c r="N42" s="113"/>
    </row>
    <row r="43" spans="3:14" x14ac:dyDescent="0.35">
      <c r="C43" s="110">
        <f t="shared" si="0"/>
        <v>8</v>
      </c>
      <c r="D43" s="111" t="str">
        <f t="shared" si="1"/>
        <v/>
      </c>
      <c r="E43" s="113"/>
      <c r="F43" s="113"/>
      <c r="G43" s="113"/>
      <c r="H43" s="113"/>
      <c r="I43" s="113"/>
      <c r="J43" s="113"/>
      <c r="K43" s="113"/>
      <c r="L43" s="113"/>
      <c r="M43" s="113"/>
      <c r="N43" s="113"/>
    </row>
    <row r="44" spans="3:14" x14ac:dyDescent="0.35">
      <c r="C44" s="110">
        <f t="shared" si="0"/>
        <v>9</v>
      </c>
      <c r="D44" s="111" t="str">
        <f t="shared" si="1"/>
        <v/>
      </c>
      <c r="E44" s="113"/>
      <c r="F44" s="113"/>
      <c r="G44" s="113"/>
      <c r="H44" s="113"/>
      <c r="I44" s="113"/>
      <c r="J44" s="113"/>
      <c r="K44" s="113"/>
      <c r="L44" s="113"/>
      <c r="M44" s="113"/>
      <c r="N44" s="113"/>
    </row>
    <row r="45" spans="3:14" x14ac:dyDescent="0.35">
      <c r="C45" s="110">
        <f t="shared" si="0"/>
        <v>10</v>
      </c>
      <c r="D45" s="111" t="str">
        <f t="shared" si="1"/>
        <v/>
      </c>
      <c r="E45" s="113"/>
      <c r="F45" s="113"/>
      <c r="G45" s="113"/>
      <c r="H45" s="113"/>
      <c r="I45" s="113"/>
      <c r="J45" s="113"/>
      <c r="K45" s="113"/>
      <c r="L45" s="113"/>
      <c r="M45" s="113"/>
      <c r="N45" s="113"/>
    </row>
    <row r="46" spans="3:14" x14ac:dyDescent="0.35">
      <c r="C46" s="110">
        <f t="shared" si="0"/>
        <v>0</v>
      </c>
      <c r="D46" s="111" t="str">
        <f t="shared" si="1"/>
        <v/>
      </c>
      <c r="E46" s="113"/>
      <c r="F46" s="113"/>
      <c r="G46" s="113"/>
      <c r="H46" s="113"/>
      <c r="I46" s="113"/>
      <c r="J46" s="113"/>
      <c r="K46" s="113"/>
      <c r="L46" s="113"/>
      <c r="M46" s="113"/>
      <c r="N46" s="113"/>
    </row>
    <row r="47" spans="3:14" x14ac:dyDescent="0.35"/>
    <row r="48" spans="3:14" x14ac:dyDescent="0.35"/>
    <row r="49" x14ac:dyDescent="0.35"/>
    <row r="50" x14ac:dyDescent="0.35"/>
    <row r="51" x14ac:dyDescent="0.35"/>
    <row r="52" x14ac:dyDescent="0.35"/>
    <row r="53" x14ac:dyDescent="0.35"/>
    <row r="54" x14ac:dyDescent="0.35"/>
    <row r="55" x14ac:dyDescent="0.35"/>
    <row r="56" x14ac:dyDescent="0.35"/>
    <row r="64" x14ac:dyDescent="0.35"/>
    <row r="85" x14ac:dyDescent="0.35"/>
    <row r="86" x14ac:dyDescent="0.35"/>
  </sheetData>
  <sheetProtection selectLockedCell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3C44B0-6874-44F8-8F25-48391A5DF576}">
          <x14:formula1>
            <xm:f>'AUS multipliers'!$C$6:$C$119</xm:f>
          </x14:formula1>
          <xm:sqref>D17:D26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7645-BE2B-46BB-B18F-123A74E5EFF1}">
  <sheetPr codeName="Sheet41">
    <tabColor rgb="FF00B050"/>
  </sheetPr>
  <dimension ref="A1:AO58"/>
  <sheetViews>
    <sheetView showGridLines="0" zoomScale="115" zoomScaleNormal="115" workbookViewId="0">
      <selection activeCell="F8" sqref="F8"/>
    </sheetView>
  </sheetViews>
  <sheetFormatPr defaultColWidth="0" defaultRowHeight="14.5" zeroHeight="1" x14ac:dyDescent="0.35"/>
  <cols>
    <col min="1" max="1" width="2.1796875" customWidth="1"/>
    <col min="2" max="2" width="28.453125" customWidth="1"/>
    <col min="3" max="4" width="18.7265625" customWidth="1"/>
    <col min="5" max="14" width="9.54296875" customWidth="1"/>
    <col min="15" max="17" width="12.81640625" customWidth="1"/>
    <col min="18" max="18" width="2.81640625" customWidth="1"/>
    <col min="19" max="21" width="8.7265625" customWidth="1"/>
    <col min="22" max="41" width="0" hidden="1" customWidth="1"/>
    <col min="42" max="16384" width="8.7265625" hidden="1"/>
  </cols>
  <sheetData>
    <row r="1" spans="1:21" s="1" customFormat="1" x14ac:dyDescent="0.35">
      <c r="A1" s="38"/>
      <c r="B1" s="38"/>
      <c r="C1" s="38"/>
      <c r="D1" s="38"/>
      <c r="E1" s="38"/>
      <c r="F1" s="38"/>
      <c r="G1" s="38"/>
      <c r="H1" s="38"/>
      <c r="I1" s="38"/>
      <c r="J1" s="38"/>
      <c r="K1" s="38"/>
      <c r="L1" s="38"/>
      <c r="M1" s="38"/>
      <c r="N1" s="38"/>
      <c r="O1" s="38"/>
      <c r="P1" s="38"/>
      <c r="Q1" s="38"/>
      <c r="R1" s="38"/>
      <c r="S1" s="38"/>
      <c r="T1" s="38"/>
      <c r="U1" s="38"/>
    </row>
    <row r="2" spans="1:21" s="1" customFormat="1" ht="23.5" x14ac:dyDescent="0.35">
      <c r="A2" s="38"/>
      <c r="B2" s="43" t="s">
        <v>72</v>
      </c>
      <c r="C2" s="43"/>
      <c r="D2" s="43"/>
      <c r="E2" s="43"/>
      <c r="F2" s="43"/>
      <c r="G2" s="43"/>
      <c r="H2" s="43"/>
      <c r="I2" s="43"/>
      <c r="J2" s="43"/>
      <c r="K2" s="43"/>
      <c r="L2" s="43"/>
      <c r="M2" s="43"/>
      <c r="N2" s="43"/>
      <c r="O2" s="38"/>
      <c r="P2" s="38"/>
      <c r="Q2" s="38"/>
      <c r="R2" s="38"/>
      <c r="S2" s="38"/>
      <c r="T2" s="38"/>
      <c r="U2" s="38"/>
    </row>
    <row r="3" spans="1:21" s="1" customFormat="1" x14ac:dyDescent="0.35"/>
    <row r="4" spans="1:21" ht="21" x14ac:dyDescent="0.35">
      <c r="A4" s="1"/>
      <c r="B4" s="79" t="str">
        <f>"Summary results for "&amp;Inputs!$D$12</f>
        <v>Summary results for Government Initiative A</v>
      </c>
      <c r="C4" s="79"/>
      <c r="D4" s="79"/>
      <c r="E4" s="79"/>
      <c r="F4" s="79"/>
      <c r="G4" s="79"/>
      <c r="H4" s="79"/>
      <c r="I4" s="79"/>
      <c r="J4" s="79"/>
      <c r="K4" s="79"/>
      <c r="L4" s="79"/>
      <c r="M4" s="79"/>
      <c r="N4" s="79"/>
      <c r="O4" s="2"/>
      <c r="P4" s="2"/>
      <c r="Q4" s="2"/>
      <c r="S4" s="41"/>
      <c r="T4" s="1"/>
    </row>
    <row r="5" spans="1:21" x14ac:dyDescent="0.35">
      <c r="A5" s="1"/>
      <c r="B5" s="1"/>
      <c r="C5" s="1"/>
      <c r="D5" s="1"/>
      <c r="E5" s="1"/>
      <c r="F5" s="1"/>
      <c r="G5" s="1"/>
      <c r="H5" s="1"/>
      <c r="I5" s="1"/>
      <c r="J5" s="1"/>
      <c r="K5" s="1"/>
      <c r="L5" s="1"/>
      <c r="M5" s="1"/>
      <c r="N5" s="1"/>
      <c r="O5" s="1"/>
      <c r="P5" s="1"/>
      <c r="Q5" s="1"/>
      <c r="T5" s="39"/>
    </row>
    <row r="6" spans="1:21" ht="58" x14ac:dyDescent="0.35">
      <c r="A6" s="1"/>
      <c r="B6" s="1"/>
      <c r="C6" s="80" t="s">
        <v>796</v>
      </c>
      <c r="D6" s="80" t="s">
        <v>798</v>
      </c>
      <c r="E6" s="1"/>
      <c r="F6" s="1"/>
      <c r="G6" s="1"/>
      <c r="H6" s="1"/>
      <c r="I6" s="1"/>
      <c r="J6" s="1"/>
      <c r="K6" s="1"/>
      <c r="L6" s="1"/>
      <c r="M6" s="1"/>
      <c r="N6" s="1"/>
      <c r="O6" s="1"/>
      <c r="P6" s="1"/>
      <c r="Q6" s="1"/>
    </row>
    <row r="7" spans="1:21" ht="58" x14ac:dyDescent="0.35">
      <c r="A7" s="1"/>
      <c r="B7" s="42" t="s">
        <v>53</v>
      </c>
      <c r="C7" s="42" t="s">
        <v>73</v>
      </c>
      <c r="D7" s="42" t="s">
        <v>74</v>
      </c>
      <c r="E7" s="42" t="s">
        <v>75</v>
      </c>
      <c r="F7" s="42" t="s">
        <v>76</v>
      </c>
      <c r="G7" s="42" t="s">
        <v>77</v>
      </c>
      <c r="H7" s="42" t="s">
        <v>78</v>
      </c>
      <c r="I7" s="42" t="s">
        <v>79</v>
      </c>
      <c r="J7" s="42" t="s">
        <v>80</v>
      </c>
      <c r="K7" s="42" t="s">
        <v>81</v>
      </c>
      <c r="L7" s="42" t="s">
        <v>82</v>
      </c>
      <c r="M7" s="42" t="s">
        <v>83</v>
      </c>
      <c r="N7" s="42" t="s">
        <v>84</v>
      </c>
      <c r="O7" s="42" t="s">
        <v>85</v>
      </c>
      <c r="P7" s="42" t="s">
        <v>86</v>
      </c>
    </row>
    <row r="8" spans="1:21" x14ac:dyDescent="0.35">
      <c r="A8" s="1"/>
      <c r="B8" s="81" t="str">
        <f>IF(Inputs!D17&lt;&gt;0,Inputs!D17,"")</f>
        <v>Heavy and Civil Engineering Construction</v>
      </c>
      <c r="C8" s="82">
        <f>IFERROR(VLOOKUP(Inputs!$D17,'AUS multipliers'!$C:$J,2,0),"")</f>
        <v>0.89</v>
      </c>
      <c r="D8" s="82">
        <f>IFERROR(VLOOKUP(Inputs!$D17,'AUS multipliers'!$C:$J,5,0),"")</f>
        <v>2.5099999999999998</v>
      </c>
      <c r="E8" s="83">
        <f>IFERROR(IF(SUM(Inputs!E$36:E$46)&lt;=10,Inputs!E36*Results!$C8,Inputs!E36*SUM(Results!$C8:$D8)),"")</f>
        <v>8.01</v>
      </c>
      <c r="F8" s="83">
        <f>IFERROR(IF(SUM(Inputs!F$36:F$46)&lt;=10,Inputs!F36*Results!$C8,Inputs!F36*SUM(Results!$C8:$D8)),"")</f>
        <v>34</v>
      </c>
      <c r="G8" s="83">
        <f>IFERROR(IF(SUM(Inputs!G$36:G$46)&lt;=10,Inputs!G36*Results!$C8,Inputs!G36*SUM(Results!$C8:$D8)),"")</f>
        <v>0</v>
      </c>
      <c r="H8" s="83">
        <f>IFERROR(IF(SUM(Inputs!H$36:H$46)&lt;=10,Inputs!H36*Results!$C8,Inputs!H36*SUM(Results!$C8:$D8)),"")</f>
        <v>0</v>
      </c>
      <c r="I8" s="83">
        <f>IFERROR(IF(SUM(Inputs!I$36:I$46)&lt;=10,Inputs!I36*Results!$C8,Inputs!I36*SUM(Results!$C8:$D8)),"")</f>
        <v>0</v>
      </c>
      <c r="J8" s="83">
        <f>IFERROR(IF(SUM(Inputs!J$36:J$46)&lt;=10,Inputs!J36*Results!$C8,Inputs!J36*SUM(Results!$C8:$D8)),"")</f>
        <v>0</v>
      </c>
      <c r="K8" s="83">
        <f>IFERROR(IF(SUM(Inputs!K$36:K$46)&lt;=10,Inputs!K36*Results!$C8,Inputs!K36*SUM(Results!$C8:$D8)),"")</f>
        <v>0</v>
      </c>
      <c r="L8" s="83">
        <f>IFERROR(IF(SUM(Inputs!L$36:L$46)&lt;=10,Inputs!L36*Results!$C8,Inputs!L36*SUM(Results!$C8:$D8)),"")</f>
        <v>0</v>
      </c>
      <c r="M8" s="83">
        <f>IFERROR(IF(SUM(Inputs!M$36:M$46)&lt;=10,Inputs!M36*Results!$C8,Inputs!M36*SUM(Results!$C8:$D8)),"")</f>
        <v>0</v>
      </c>
      <c r="N8" s="83">
        <f>IFERROR(IF(SUM(Inputs!N$36:N$46)&lt;=10,Inputs!N36*Results!$C8,Inputs!N36*SUM(Results!$C8:$D8)),"")</f>
        <v>0</v>
      </c>
      <c r="O8" s="84">
        <f>COUNTIF(Inputs!$E36:$N36,"&gt;0")</f>
        <v>2</v>
      </c>
      <c r="P8" s="84">
        <f t="shared" ref="P8:P17" si="0">IFERROR(SUM($E8:$N8)/O8,0)</f>
        <v>21.004999999999999</v>
      </c>
    </row>
    <row r="9" spans="1:21" x14ac:dyDescent="0.35">
      <c r="A9" s="1"/>
      <c r="B9" s="81" t="str">
        <f>IF(Inputs!D18&lt;&gt;0,Inputs!D18,"")</f>
        <v>Iron Ore Mining</v>
      </c>
      <c r="C9" s="82">
        <f>IFERROR(VLOOKUP(Inputs!$D18,'AUS multipliers'!$C:$J,2,0),"")</f>
        <v>0.78</v>
      </c>
      <c r="D9" s="82">
        <f>IFERROR(VLOOKUP(Inputs!$D18,'AUS multipliers'!$C:$J,5,0),"")</f>
        <v>0.93</v>
      </c>
      <c r="E9" s="83">
        <f>IFERROR(IF(SUM(Inputs!E$36:E$46)&lt;=10,Inputs!E37*Results!$C9,Inputs!E37*SUM(Results!$C9:$D9)),"")</f>
        <v>0</v>
      </c>
      <c r="F9" s="83">
        <f>IFERROR(IF(SUM(Inputs!F$36:F$46)&lt;=10,Inputs!F37*Results!$C9,Inputs!F37*SUM(Results!$C9:$D9)),"")</f>
        <v>42.75</v>
      </c>
      <c r="G9" s="83">
        <f>IFERROR(IF(SUM(Inputs!G$36:G$46)&lt;=10,Inputs!G37*Results!$C9,Inputs!G37*SUM(Results!$C9:$D9)),"")</f>
        <v>0</v>
      </c>
      <c r="H9" s="83">
        <f>IFERROR(IF(SUM(Inputs!H$36:H$46)&lt;=10,Inputs!H37*Results!$C9,Inputs!H37*SUM(Results!$C9:$D9)),"")</f>
        <v>0</v>
      </c>
      <c r="I9" s="83">
        <f>IFERROR(IF(SUM(Inputs!I$36:I$46)&lt;=10,Inputs!I37*Results!$C9,Inputs!I37*SUM(Results!$C9:$D9)),"")</f>
        <v>0</v>
      </c>
      <c r="J9" s="83">
        <f>IFERROR(IF(SUM(Inputs!J$36:J$46)&lt;=10,Inputs!J37*Results!$C9,Inputs!J37*SUM(Results!$C9:$D9)),"")</f>
        <v>0</v>
      </c>
      <c r="K9" s="83">
        <f>IFERROR(IF(SUM(Inputs!K$36:K$46)&lt;=10,Inputs!K37*Results!$C9,Inputs!K37*SUM(Results!$C9:$D9)),"")</f>
        <v>0</v>
      </c>
      <c r="L9" s="83">
        <f>IFERROR(IF(SUM(Inputs!L$36:L$46)&lt;=10,Inputs!L37*Results!$C9,Inputs!L37*SUM(Results!$C9:$D9)),"")</f>
        <v>0</v>
      </c>
      <c r="M9" s="83">
        <f>IFERROR(IF(SUM(Inputs!M$36:M$46)&lt;=10,Inputs!M37*Results!$C9,Inputs!M37*SUM(Results!$C9:$D9)),"")</f>
        <v>0</v>
      </c>
      <c r="N9" s="83">
        <f>IFERROR(IF(SUM(Inputs!N$36:N$46)&lt;=10,Inputs!N37*Results!$C9,Inputs!N37*SUM(Results!$C9:$D9)),"")</f>
        <v>0</v>
      </c>
      <c r="O9" s="84">
        <f>COUNTIF(Inputs!$E37:$N37,"&gt;0")</f>
        <v>1</v>
      </c>
      <c r="P9" s="84">
        <f>IFERROR(SUM($E9:$N9)/O9,0)</f>
        <v>42.75</v>
      </c>
    </row>
    <row r="10" spans="1:21" x14ac:dyDescent="0.35">
      <c r="A10" s="1"/>
      <c r="B10" s="81" t="str">
        <f>IF(Inputs!D19&lt;&gt;0,Inputs!D19,"")</f>
        <v/>
      </c>
      <c r="C10" s="82" t="str">
        <f>IFERROR(VLOOKUP(Inputs!$D19,'AUS multipliers'!$C:$J,2,0),"")</f>
        <v/>
      </c>
      <c r="D10" s="82" t="str">
        <f>IFERROR(VLOOKUP(Inputs!$D19,'AUS multipliers'!$C:$J,5,0),"")</f>
        <v/>
      </c>
      <c r="E10" s="83" t="str">
        <f>IFERROR(IF(SUM(Inputs!E$36:E$46)&lt;=10,Inputs!E38*Results!$C10,Inputs!E38*SUM(Results!$C10:$D10)),"")</f>
        <v/>
      </c>
      <c r="F10" s="83">
        <f>IFERROR(IF(SUM(Inputs!F$36:F$46)&lt;=10,Inputs!F38*Results!$C10,Inputs!F38*SUM(Results!$C10:$D10)),"")</f>
        <v>0</v>
      </c>
      <c r="G10" s="83" t="str">
        <f>IFERROR(IF(SUM(Inputs!G$36:G$46)&lt;=10,Inputs!G38*Results!$C10,Inputs!G38*SUM(Results!$C10:$D10)),"")</f>
        <v/>
      </c>
      <c r="H10" s="83" t="str">
        <f>IFERROR(IF(SUM(Inputs!H$36:H$46)&lt;=10,Inputs!H38*Results!$C10,Inputs!H38*SUM(Results!$C10:$D10)),"")</f>
        <v/>
      </c>
      <c r="I10" s="83" t="str">
        <f>IFERROR(IF(SUM(Inputs!I$36:I$46)&lt;=10,Inputs!I38*Results!$C10,Inputs!I38*SUM(Results!$C10:$D10)),"")</f>
        <v/>
      </c>
      <c r="J10" s="83" t="str">
        <f>IFERROR(IF(SUM(Inputs!J$36:J$46)&lt;=10,Inputs!J38*Results!$C10,Inputs!J38*SUM(Results!$C10:$D10)),"")</f>
        <v/>
      </c>
      <c r="K10" s="83" t="str">
        <f>IFERROR(IF(SUM(Inputs!K$36:K$46)&lt;=10,Inputs!K38*Results!$C10,Inputs!K38*SUM(Results!$C10:$D10)),"")</f>
        <v/>
      </c>
      <c r="L10" s="83" t="str">
        <f>IFERROR(IF(SUM(Inputs!L$36:L$46)&lt;=10,Inputs!L38*Results!$C10,Inputs!L38*SUM(Results!$C10:$D10)),"")</f>
        <v/>
      </c>
      <c r="M10" s="83" t="str">
        <f>IFERROR(IF(SUM(Inputs!M$36:M$46)&lt;=10,Inputs!M38*Results!$C10,Inputs!M38*SUM(Results!$C10:$D10)),"")</f>
        <v/>
      </c>
      <c r="N10" s="83" t="str">
        <f>IFERROR(IF(SUM(Inputs!N$36:N$46)&lt;=10,Inputs!N38*Results!$C10,Inputs!N38*SUM(Results!$C10:$D10)),"")</f>
        <v/>
      </c>
      <c r="O10" s="84">
        <f>COUNTIF(Inputs!$E38:$N38,"&gt;0")</f>
        <v>0</v>
      </c>
      <c r="P10" s="84">
        <f t="shared" si="0"/>
        <v>0</v>
      </c>
    </row>
    <row r="11" spans="1:21" x14ac:dyDescent="0.35">
      <c r="A11" s="1"/>
      <c r="B11" s="81" t="str">
        <f>IF(Inputs!D20&lt;&gt;0,Inputs!D20,"")</f>
        <v/>
      </c>
      <c r="C11" s="82" t="str">
        <f>IFERROR(VLOOKUP(Inputs!$D20,'AUS multipliers'!$C:$J,2,0),"")</f>
        <v/>
      </c>
      <c r="D11" s="82" t="str">
        <f>IFERROR(VLOOKUP(Inputs!$D20,'AUS multipliers'!$C:$J,5,0),"")</f>
        <v/>
      </c>
      <c r="E11" s="83" t="str">
        <f>IFERROR(IF(SUM(Inputs!E$36:E$46)&lt;=10,Inputs!E39*Results!$C11,Inputs!E39*SUM(Results!$C11:$D11)),"")</f>
        <v/>
      </c>
      <c r="F11" s="83">
        <f>IFERROR(IF(SUM(Inputs!F$36:F$46)&lt;=10,Inputs!F39*Results!$C11,Inputs!F39*SUM(Results!$C11:$D11)),"")</f>
        <v>0</v>
      </c>
      <c r="G11" s="83" t="str">
        <f>IFERROR(IF(SUM(Inputs!G$36:G$46)&lt;=10,Inputs!G39*Results!$C11,Inputs!G39*SUM(Results!$C11:$D11)),"")</f>
        <v/>
      </c>
      <c r="H11" s="83" t="str">
        <f>IFERROR(IF(SUM(Inputs!H$36:H$46)&lt;=10,Inputs!H39*Results!$C11,Inputs!H39*SUM(Results!$C11:$D11)),"")</f>
        <v/>
      </c>
      <c r="I11" s="83" t="str">
        <f>IFERROR(IF(SUM(Inputs!I$36:I$46)&lt;=10,Inputs!I39*Results!$C11,Inputs!I39*SUM(Results!$C11:$D11)),"")</f>
        <v/>
      </c>
      <c r="J11" s="83" t="str">
        <f>IFERROR(IF(SUM(Inputs!J$36:J$46)&lt;=10,Inputs!J39*Results!$C11,Inputs!J39*SUM(Results!$C11:$D11)),"")</f>
        <v/>
      </c>
      <c r="K11" s="83" t="str">
        <f>IFERROR(IF(SUM(Inputs!K$36:K$46)&lt;=10,Inputs!K39*Results!$C11,Inputs!K39*SUM(Results!$C11:$D11)),"")</f>
        <v/>
      </c>
      <c r="L11" s="83" t="str">
        <f>IFERROR(IF(SUM(Inputs!L$36:L$46)&lt;=10,Inputs!L39*Results!$C11,Inputs!L39*SUM(Results!$C11:$D11)),"")</f>
        <v/>
      </c>
      <c r="M11" s="83" t="str">
        <f>IFERROR(IF(SUM(Inputs!M$36:M$46)&lt;=10,Inputs!M39*Results!$C11,Inputs!M39*SUM(Results!$C11:$D11)),"")</f>
        <v/>
      </c>
      <c r="N11" s="83" t="str">
        <f>IFERROR(IF(SUM(Inputs!N$36:N$46)&lt;=10,Inputs!N39*Results!$C11,Inputs!N39*SUM(Results!$C11:$D11)),"")</f>
        <v/>
      </c>
      <c r="O11" s="84">
        <f>COUNTIF(Inputs!$E39:$N39,"&gt;0")</f>
        <v>0</v>
      </c>
      <c r="P11" s="84">
        <f t="shared" si="0"/>
        <v>0</v>
      </c>
    </row>
    <row r="12" spans="1:21" x14ac:dyDescent="0.35">
      <c r="A12" s="1"/>
      <c r="B12" s="81" t="str">
        <f>IF(Inputs!D21&lt;&gt;0,Inputs!D21,"")</f>
        <v/>
      </c>
      <c r="C12" s="82" t="str">
        <f>IFERROR(VLOOKUP(Inputs!$D21,'AUS multipliers'!$C:$J,2,0),"")</f>
        <v/>
      </c>
      <c r="D12" s="82" t="str">
        <f>IFERROR(VLOOKUP(Inputs!$D21,'AUS multipliers'!$C:$J,5,0),"")</f>
        <v/>
      </c>
      <c r="E12" s="83" t="str">
        <f>IFERROR(IF(SUM(Inputs!E$36:E$46)&lt;=10,Inputs!E40*Results!$C12,Inputs!E40*SUM(Results!$C12:$D12)),"")</f>
        <v/>
      </c>
      <c r="F12" s="83">
        <f>IFERROR(IF(SUM(Inputs!F$36:F$46)&lt;=10,Inputs!F40*Results!$C12,Inputs!F40*SUM(Results!$C12:$D12)),"")</f>
        <v>0</v>
      </c>
      <c r="G12" s="83" t="str">
        <f>IFERROR(IF(SUM(Inputs!G$36:G$46)&lt;=10,Inputs!G40*Results!$C12,Inputs!G40*SUM(Results!$C12:$D12)),"")</f>
        <v/>
      </c>
      <c r="H12" s="83" t="str">
        <f>IFERROR(IF(SUM(Inputs!H$36:H$46)&lt;=10,Inputs!H40*Results!$C12,Inputs!H40*SUM(Results!$C12:$D12)),"")</f>
        <v/>
      </c>
      <c r="I12" s="83" t="str">
        <f>IFERROR(IF(SUM(Inputs!I$36:I$46)&lt;=10,Inputs!I40*Results!$C12,Inputs!I40*SUM(Results!$C12:$D12)),"")</f>
        <v/>
      </c>
      <c r="J12" s="83" t="str">
        <f>IFERROR(IF(SUM(Inputs!J$36:J$46)&lt;=10,Inputs!J40*Results!$C12,Inputs!J40*SUM(Results!$C12:$D12)),"")</f>
        <v/>
      </c>
      <c r="K12" s="83" t="str">
        <f>IFERROR(IF(SUM(Inputs!K$36:K$46)&lt;=10,Inputs!K40*Results!$C12,Inputs!K40*SUM(Results!$C12:$D12)),"")</f>
        <v/>
      </c>
      <c r="L12" s="83" t="str">
        <f>IFERROR(IF(SUM(Inputs!L$36:L$46)&lt;=10,Inputs!L40*Results!$C12,Inputs!L40*SUM(Results!$C12:$D12)),"")</f>
        <v/>
      </c>
      <c r="M12" s="83" t="str">
        <f>IFERROR(IF(SUM(Inputs!M$36:M$46)&lt;=10,Inputs!M40*Results!$C12,Inputs!M40*SUM(Results!$C12:$D12)),"")</f>
        <v/>
      </c>
      <c r="N12" s="83" t="str">
        <f>IFERROR(IF(SUM(Inputs!N$36:N$46)&lt;=10,Inputs!N40*Results!$C12,Inputs!N40*SUM(Results!$C12:$D12)),"")</f>
        <v/>
      </c>
      <c r="O12" s="84">
        <f>COUNTIF(Inputs!$E40:$N40,"&gt;0")</f>
        <v>0</v>
      </c>
      <c r="P12" s="84">
        <f t="shared" si="0"/>
        <v>0</v>
      </c>
    </row>
    <row r="13" spans="1:21" x14ac:dyDescent="0.35">
      <c r="A13" s="1"/>
      <c r="B13" s="81" t="str">
        <f>IF(Inputs!D22&lt;&gt;0,Inputs!D22,"")</f>
        <v/>
      </c>
      <c r="C13" s="82" t="str">
        <f>IFERROR(VLOOKUP(Inputs!$D22,'AUS multipliers'!$C:$J,2,0),"")</f>
        <v/>
      </c>
      <c r="D13" s="82" t="str">
        <f>IFERROR(VLOOKUP(Inputs!$D22,'AUS multipliers'!$C:$J,5,0),"")</f>
        <v/>
      </c>
      <c r="E13" s="83" t="str">
        <f>IFERROR(IF(SUM(Inputs!E$36:E$46)&lt;=10,Inputs!E41*Results!$C13,Inputs!E41*SUM(Results!$C13:$D13)),"")</f>
        <v/>
      </c>
      <c r="F13" s="83">
        <f>IFERROR(IF(SUM(Inputs!F$36:F$46)&lt;=10,Inputs!F41*Results!$C13,Inputs!F41*SUM(Results!$C13:$D13)),"")</f>
        <v>0</v>
      </c>
      <c r="G13" s="83" t="str">
        <f>IFERROR(IF(SUM(Inputs!G$36:G$46)&lt;=10,Inputs!G41*Results!$C13,Inputs!G41*SUM(Results!$C13:$D13)),"")</f>
        <v/>
      </c>
      <c r="H13" s="83" t="str">
        <f>IFERROR(IF(SUM(Inputs!H$36:H$46)&lt;=10,Inputs!H41*Results!$C13,Inputs!H41*SUM(Results!$C13:$D13)),"")</f>
        <v/>
      </c>
      <c r="I13" s="83" t="str">
        <f>IFERROR(IF(SUM(Inputs!I$36:I$46)&lt;=10,Inputs!I41*Results!$C13,Inputs!I41*SUM(Results!$C13:$D13)),"")</f>
        <v/>
      </c>
      <c r="J13" s="83" t="str">
        <f>IFERROR(IF(SUM(Inputs!J$36:J$46)&lt;=10,Inputs!J41*Results!$C13,Inputs!J41*SUM(Results!$C13:$D13)),"")</f>
        <v/>
      </c>
      <c r="K13" s="83" t="str">
        <f>IFERROR(IF(SUM(Inputs!K$36:K$46)&lt;=10,Inputs!K41*Results!$C13,Inputs!K41*SUM(Results!$C13:$D13)),"")</f>
        <v/>
      </c>
      <c r="L13" s="83" t="str">
        <f>IFERROR(IF(SUM(Inputs!L$36:L$46)&lt;=10,Inputs!L41*Results!$C13,Inputs!L41*SUM(Results!$C13:$D13)),"")</f>
        <v/>
      </c>
      <c r="M13" s="83" t="str">
        <f>IFERROR(IF(SUM(Inputs!M$36:M$46)&lt;=10,Inputs!M41*Results!$C13,Inputs!M41*SUM(Results!$C13:$D13)),"")</f>
        <v/>
      </c>
      <c r="N13" s="83" t="str">
        <f>IFERROR(IF(SUM(Inputs!N$36:N$46)&lt;=10,Inputs!N41*Results!$C13,Inputs!N41*SUM(Results!$C13:$D13)),"")</f>
        <v/>
      </c>
      <c r="O13" s="84">
        <f>COUNTIF(Inputs!$E41:$N41,"&gt;0")</f>
        <v>0</v>
      </c>
      <c r="P13" s="84">
        <f t="shared" si="0"/>
        <v>0</v>
      </c>
    </row>
    <row r="14" spans="1:21" x14ac:dyDescent="0.35">
      <c r="A14" s="1"/>
      <c r="B14" s="81" t="str">
        <f>IF(Inputs!D23&lt;&gt;0,Inputs!D23,"")</f>
        <v/>
      </c>
      <c r="C14" s="82" t="str">
        <f>IFERROR(VLOOKUP(Inputs!$D23,'AUS multipliers'!$C:$J,2,0),"")</f>
        <v/>
      </c>
      <c r="D14" s="82" t="str">
        <f>IFERROR(VLOOKUP(Inputs!$D23,'AUS multipliers'!$C:$J,5,0),"")</f>
        <v/>
      </c>
      <c r="E14" s="83" t="str">
        <f>IFERROR(IF(SUM(Inputs!E$36:E$46)&lt;=10,Inputs!E42*Results!$C14,Inputs!E42*SUM(Results!$C14:$D14)),"")</f>
        <v/>
      </c>
      <c r="F14" s="83">
        <f>IFERROR(IF(SUM(Inputs!F$36:F$46)&lt;=10,Inputs!F42*Results!$C14,Inputs!F42*SUM(Results!$C14:$D14)),"")</f>
        <v>0</v>
      </c>
      <c r="G14" s="83" t="str">
        <f>IFERROR(IF(SUM(Inputs!G$36:G$46)&lt;=10,Inputs!G42*Results!$C14,Inputs!G42*SUM(Results!$C14:$D14)),"")</f>
        <v/>
      </c>
      <c r="H14" s="83" t="str">
        <f>IFERROR(IF(SUM(Inputs!H$36:H$46)&lt;=10,Inputs!H42*Results!$C14,Inputs!H42*SUM(Results!$C14:$D14)),"")</f>
        <v/>
      </c>
      <c r="I14" s="83" t="str">
        <f>IFERROR(IF(SUM(Inputs!I$36:I$46)&lt;=10,Inputs!I42*Results!$C14,Inputs!I42*SUM(Results!$C14:$D14)),"")</f>
        <v/>
      </c>
      <c r="J14" s="83" t="str">
        <f>IFERROR(IF(SUM(Inputs!J$36:J$46)&lt;=10,Inputs!J42*Results!$C14,Inputs!J42*SUM(Results!$C14:$D14)),"")</f>
        <v/>
      </c>
      <c r="K14" s="83" t="str">
        <f>IFERROR(IF(SUM(Inputs!K$36:K$46)&lt;=10,Inputs!K42*Results!$C14,Inputs!K42*SUM(Results!$C14:$D14)),"")</f>
        <v/>
      </c>
      <c r="L14" s="83" t="str">
        <f>IFERROR(IF(SUM(Inputs!L$36:L$46)&lt;=10,Inputs!L42*Results!$C14,Inputs!L42*SUM(Results!$C14:$D14)),"")</f>
        <v/>
      </c>
      <c r="M14" s="83" t="str">
        <f>IFERROR(IF(SUM(Inputs!M$36:M$46)&lt;=10,Inputs!M42*Results!$C14,Inputs!M42*SUM(Results!$C14:$D14)),"")</f>
        <v/>
      </c>
      <c r="N14" s="83" t="str">
        <f>IFERROR(IF(SUM(Inputs!N$36:N$46)&lt;=10,Inputs!N42*Results!$C14,Inputs!N42*SUM(Results!$C14:$D14)),"")</f>
        <v/>
      </c>
      <c r="O14" s="84">
        <f>COUNTIF(Inputs!$E42:$N42,"&gt;0")</f>
        <v>0</v>
      </c>
      <c r="P14" s="84">
        <f t="shared" si="0"/>
        <v>0</v>
      </c>
    </row>
    <row r="15" spans="1:21" x14ac:dyDescent="0.35">
      <c r="A15" s="1"/>
      <c r="B15" s="81" t="str">
        <f>IF(Inputs!D24&lt;&gt;0,Inputs!D24,"")</f>
        <v/>
      </c>
      <c r="C15" s="82" t="str">
        <f>IFERROR(VLOOKUP(Inputs!$D24,'AUS multipliers'!$C:$J,2,0),"")</f>
        <v/>
      </c>
      <c r="D15" s="82" t="str">
        <f>IFERROR(VLOOKUP(Inputs!$D24,'AUS multipliers'!$C:$J,5,0),"")</f>
        <v/>
      </c>
      <c r="E15" s="83" t="str">
        <f>IFERROR(IF(SUM(Inputs!E$36:E$46)&lt;=10,Inputs!E43*Results!$C15,Inputs!E43*SUM(Results!$C15:$D15)),"")</f>
        <v/>
      </c>
      <c r="F15" s="83">
        <f>IFERROR(IF(SUM(Inputs!F$36:F$46)&lt;=10,Inputs!F43*Results!$C15,Inputs!F43*SUM(Results!$C15:$D15)),"")</f>
        <v>0</v>
      </c>
      <c r="G15" s="83" t="str">
        <f>IFERROR(IF(SUM(Inputs!G$36:G$46)&lt;=10,Inputs!G43*Results!$C15,Inputs!G43*SUM(Results!$C15:$D15)),"")</f>
        <v/>
      </c>
      <c r="H15" s="83" t="str">
        <f>IFERROR(IF(SUM(Inputs!H$36:H$46)&lt;=10,Inputs!H43*Results!$C15,Inputs!H43*SUM(Results!$C15:$D15)),"")</f>
        <v/>
      </c>
      <c r="I15" s="83" t="str">
        <f>IFERROR(IF(SUM(Inputs!I$36:I$46)&lt;=10,Inputs!I43*Results!$C15,Inputs!I43*SUM(Results!$C15:$D15)),"")</f>
        <v/>
      </c>
      <c r="J15" s="83" t="str">
        <f>IFERROR(IF(SUM(Inputs!J$36:J$46)&lt;=10,Inputs!J43*Results!$C15,Inputs!J43*SUM(Results!$C15:$D15)),"")</f>
        <v/>
      </c>
      <c r="K15" s="83" t="str">
        <f>IFERROR(IF(SUM(Inputs!K$36:K$46)&lt;=10,Inputs!K43*Results!$C15,Inputs!K43*SUM(Results!$C15:$D15)),"")</f>
        <v/>
      </c>
      <c r="L15" s="83" t="str">
        <f>IFERROR(IF(SUM(Inputs!L$36:L$46)&lt;=10,Inputs!L43*Results!$C15,Inputs!L43*SUM(Results!$C15:$D15)),"")</f>
        <v/>
      </c>
      <c r="M15" s="83" t="str">
        <f>IFERROR(IF(SUM(Inputs!M$36:M$46)&lt;=10,Inputs!M43*Results!$C15,Inputs!M43*SUM(Results!$C15:$D15)),"")</f>
        <v/>
      </c>
      <c r="N15" s="83" t="str">
        <f>IFERROR(IF(SUM(Inputs!N$36:N$46)&lt;=10,Inputs!N43*Results!$C15,Inputs!N43*SUM(Results!$C15:$D15)),"")</f>
        <v/>
      </c>
      <c r="O15" s="84">
        <f>COUNTIF(Inputs!$E43:$N43,"&gt;0")</f>
        <v>0</v>
      </c>
      <c r="P15" s="84">
        <f t="shared" si="0"/>
        <v>0</v>
      </c>
    </row>
    <row r="16" spans="1:21" x14ac:dyDescent="0.35">
      <c r="A16" s="1"/>
      <c r="B16" s="81" t="str">
        <f>IF(Inputs!D25&lt;&gt;0,Inputs!D25,"")</f>
        <v/>
      </c>
      <c r="C16" s="82" t="str">
        <f>IFERROR(VLOOKUP(Inputs!$D25,'AUS multipliers'!$C:$J,2,0),"")</f>
        <v/>
      </c>
      <c r="D16" s="82" t="str">
        <f>IFERROR(VLOOKUP(Inputs!$D25,'AUS multipliers'!$C:$J,5,0),"")</f>
        <v/>
      </c>
      <c r="E16" s="83" t="str">
        <f>IFERROR(IF(SUM(Inputs!E$36:E$46)&lt;=10,Inputs!E44*Results!$C16,Inputs!E44*SUM(Results!$C16:$D16)),"")</f>
        <v/>
      </c>
      <c r="F16" s="83">
        <f>IFERROR(IF(SUM(Inputs!F$36:F$46)&lt;=10,Inputs!F44*Results!$C16,Inputs!F44*SUM(Results!$C16:$D16)),"")</f>
        <v>0</v>
      </c>
      <c r="G16" s="83" t="str">
        <f>IFERROR(IF(SUM(Inputs!G$36:G$46)&lt;=10,Inputs!G44*Results!$C16,Inputs!G44*SUM(Results!$C16:$D16)),"")</f>
        <v/>
      </c>
      <c r="H16" s="83" t="str">
        <f>IFERROR(IF(SUM(Inputs!H$36:H$46)&lt;=10,Inputs!H44*Results!$C16,Inputs!H44*SUM(Results!$C16:$D16)),"")</f>
        <v/>
      </c>
      <c r="I16" s="83" t="str">
        <f>IFERROR(IF(SUM(Inputs!I$36:I$46)&lt;=10,Inputs!I44*Results!$C16,Inputs!I44*SUM(Results!$C16:$D16)),"")</f>
        <v/>
      </c>
      <c r="J16" s="83" t="str">
        <f>IFERROR(IF(SUM(Inputs!J$36:J$46)&lt;=10,Inputs!J44*Results!$C16,Inputs!J44*SUM(Results!$C16:$D16)),"")</f>
        <v/>
      </c>
      <c r="K16" s="83" t="str">
        <f>IFERROR(IF(SUM(Inputs!K$36:K$46)&lt;=10,Inputs!K44*Results!$C16,Inputs!K44*SUM(Results!$C16:$D16)),"")</f>
        <v/>
      </c>
      <c r="L16" s="83" t="str">
        <f>IFERROR(IF(SUM(Inputs!L$36:L$46)&lt;=10,Inputs!L44*Results!$C16,Inputs!L44*SUM(Results!$C16:$D16)),"")</f>
        <v/>
      </c>
      <c r="M16" s="83" t="str">
        <f>IFERROR(IF(SUM(Inputs!M$36:M$46)&lt;=10,Inputs!M44*Results!$C16,Inputs!M44*SUM(Results!$C16:$D16)),"")</f>
        <v/>
      </c>
      <c r="N16" s="83" t="str">
        <f>IFERROR(IF(SUM(Inputs!N$36:N$46)&lt;=10,Inputs!N44*Results!$C16,Inputs!N44*SUM(Results!$C16:$D16)),"")</f>
        <v/>
      </c>
      <c r="O16" s="84">
        <f>COUNTIF(Inputs!$E44:$N44,"&gt;0")</f>
        <v>0</v>
      </c>
      <c r="P16" s="84">
        <f t="shared" si="0"/>
        <v>0</v>
      </c>
    </row>
    <row r="17" spans="1:21" ht="15" thickBot="1" x14ac:dyDescent="0.4">
      <c r="A17" s="1"/>
      <c r="B17" s="81" t="str">
        <f>IF(Inputs!D26&lt;&gt;0,Inputs!D26,"")</f>
        <v/>
      </c>
      <c r="C17" s="82" t="str">
        <f>IFERROR(VLOOKUP(Inputs!$D26,'AUS multipliers'!$C:$J,2,0),"")</f>
        <v/>
      </c>
      <c r="D17" s="82" t="str">
        <f>IFERROR(VLOOKUP(Inputs!$D26,'AUS multipliers'!$C:$J,5,0),"")</f>
        <v/>
      </c>
      <c r="E17" s="83" t="str">
        <f>IFERROR(IF(SUM(Inputs!E$36:E$46)&lt;=10,Inputs!E45*Results!$C17,Inputs!E45*SUM(Results!$C17:$D17)),"")</f>
        <v/>
      </c>
      <c r="F17" s="83">
        <f>IFERROR(IF(SUM(Inputs!F$36:F$46)&lt;=10,Inputs!F45*Results!$C17,Inputs!F45*SUM(Results!$C17:$D17)),"")</f>
        <v>0</v>
      </c>
      <c r="G17" s="83" t="str">
        <f>IFERROR(IF(SUM(Inputs!G$36:G$46)&lt;=10,Inputs!G45*Results!$C17,Inputs!G45*SUM(Results!$C17:$D17)),"")</f>
        <v/>
      </c>
      <c r="H17" s="83" t="str">
        <f>IFERROR(IF(SUM(Inputs!H$36:H$46)&lt;=10,Inputs!H45*Results!$C17,Inputs!H45*SUM(Results!$C17:$D17)),"")</f>
        <v/>
      </c>
      <c r="I17" s="83" t="str">
        <f>IFERROR(IF(SUM(Inputs!I$36:I$46)&lt;=10,Inputs!I45*Results!$C17,Inputs!I45*SUM(Results!$C17:$D17)),"")</f>
        <v/>
      </c>
      <c r="J17" s="83" t="str">
        <f>IFERROR(IF(SUM(Inputs!J$36:J$46)&lt;=10,Inputs!J45*Results!$C17,Inputs!J45*SUM(Results!$C17:$D17)),"")</f>
        <v/>
      </c>
      <c r="K17" s="83" t="str">
        <f>IFERROR(IF(SUM(Inputs!K$36:K$46)&lt;=10,Inputs!K45*Results!$C17,Inputs!K45*SUM(Results!$C17:$D17)),"")</f>
        <v/>
      </c>
      <c r="L17" s="83" t="str">
        <f>IFERROR(IF(SUM(Inputs!L$36:L$46)&lt;=10,Inputs!L45*Results!$C17,Inputs!L45*SUM(Results!$C17:$D17)),"")</f>
        <v/>
      </c>
      <c r="M17" s="83" t="str">
        <f>IFERROR(IF(SUM(Inputs!M$36:M$46)&lt;=10,Inputs!M45*Results!$C17,Inputs!M45*SUM(Results!$C17:$D17)),"")</f>
        <v/>
      </c>
      <c r="N17" s="83" t="str">
        <f>IFERROR(IF(SUM(Inputs!N$36:N$46)&lt;=10,Inputs!N45*Results!$C17,Inputs!N45*SUM(Results!$C17:$D17)),"")</f>
        <v/>
      </c>
      <c r="O17" s="84">
        <f>COUNTIF(Inputs!$E45:$N45,"&gt;0")</f>
        <v>0</v>
      </c>
      <c r="P17" s="84">
        <f t="shared" si="0"/>
        <v>0</v>
      </c>
    </row>
    <row r="18" spans="1:21" ht="15" thickBot="1" x14ac:dyDescent="0.4">
      <c r="A18" s="1"/>
      <c r="B18" s="85" t="s">
        <v>87</v>
      </c>
      <c r="C18" s="86"/>
      <c r="D18" s="86"/>
      <c r="E18" s="87">
        <f>SUM(E8:E17)</f>
        <v>8.01</v>
      </c>
      <c r="F18" s="87">
        <f>SUM(F8:F17)</f>
        <v>76.75</v>
      </c>
      <c r="G18" s="87">
        <f t="shared" ref="G18:N18" si="1">SUM(G8:G17)</f>
        <v>0</v>
      </c>
      <c r="H18" s="87">
        <f t="shared" si="1"/>
        <v>0</v>
      </c>
      <c r="I18" s="87">
        <f t="shared" si="1"/>
        <v>0</v>
      </c>
      <c r="J18" s="87">
        <f t="shared" si="1"/>
        <v>0</v>
      </c>
      <c r="K18" s="87">
        <f t="shared" si="1"/>
        <v>0</v>
      </c>
      <c r="L18" s="87">
        <f t="shared" si="1"/>
        <v>0</v>
      </c>
      <c r="M18" s="87">
        <f t="shared" si="1"/>
        <v>0</v>
      </c>
      <c r="N18" s="87">
        <f t="shared" si="1"/>
        <v>0</v>
      </c>
      <c r="O18" s="88">
        <f>MAX(O8:O17)</f>
        <v>2</v>
      </c>
      <c r="P18" s="89">
        <f>AVERAGEIF(E18:N18,"&lt;&gt;0",E18:N18)</f>
        <v>42.38</v>
      </c>
    </row>
    <row r="19" spans="1:21" x14ac:dyDescent="0.35"/>
    <row r="20" spans="1:21" x14ac:dyDescent="0.35">
      <c r="B20" s="90" t="s">
        <v>88</v>
      </c>
    </row>
    <row r="21" spans="1:21" x14ac:dyDescent="0.35">
      <c r="B21" s="42" t="s">
        <v>89</v>
      </c>
      <c r="C21" s="42" t="s">
        <v>90</v>
      </c>
      <c r="D21" s="42" t="s">
        <v>91</v>
      </c>
    </row>
    <row r="22" spans="1:21" x14ac:dyDescent="0.35">
      <c r="B22" s="91" t="s">
        <v>92</v>
      </c>
      <c r="C22" s="91" t="s">
        <v>93</v>
      </c>
      <c r="D22" s="92">
        <f>IF(P18&gt;10000,ROUND(P18,-3),0)</f>
        <v>0</v>
      </c>
    </row>
    <row r="23" spans="1:21" x14ac:dyDescent="0.35">
      <c r="B23" s="91" t="s">
        <v>94</v>
      </c>
      <c r="C23" s="91" t="s">
        <v>95</v>
      </c>
      <c r="D23" s="92">
        <f>IF(AND(P18&gt;=1001,P18&lt;=10000),ROUND(P18,-2),0)</f>
        <v>0</v>
      </c>
    </row>
    <row r="24" spans="1:21" x14ac:dyDescent="0.35">
      <c r="B24" s="91" t="s">
        <v>96</v>
      </c>
      <c r="C24" s="91" t="s">
        <v>97</v>
      </c>
      <c r="D24" s="92">
        <f>IF(AND(101&lt;=P18,P18&lt;=1000),ROUND(P18/50,0)*50,0)</f>
        <v>0</v>
      </c>
    </row>
    <row r="25" spans="1:21" x14ac:dyDescent="0.35">
      <c r="B25" s="91" t="s">
        <v>98</v>
      </c>
      <c r="C25" s="91" t="s">
        <v>99</v>
      </c>
      <c r="D25" s="92">
        <f>IF(AND(1&lt;=P18,P18&lt;=100),ROUND(P18,-1),0)</f>
        <v>40</v>
      </c>
    </row>
    <row r="26" spans="1:21" x14ac:dyDescent="0.35">
      <c r="B26" s="54" t="s">
        <v>100</v>
      </c>
      <c r="D26" s="93" t="e">
        <f>SUM(#REF!)</f>
        <v>#REF!</v>
      </c>
      <c r="E26" s="93">
        <f>SUM(D22:D25)</f>
        <v>40</v>
      </c>
      <c r="F26" s="93"/>
      <c r="G26" s="93"/>
      <c r="H26" s="93"/>
      <c r="I26" s="93"/>
      <c r="J26" s="93"/>
      <c r="K26" s="93"/>
      <c r="L26" s="93"/>
      <c r="M26" s="93"/>
      <c r="N26" s="93"/>
    </row>
    <row r="27" spans="1:21" ht="24" customHeight="1" x14ac:dyDescent="0.35"/>
    <row r="28" spans="1:21" x14ac:dyDescent="0.35"/>
    <row r="29" spans="1:21" ht="2.15" customHeight="1" x14ac:dyDescent="0.35">
      <c r="A29" s="94"/>
      <c r="B29" s="94"/>
      <c r="C29" s="94"/>
      <c r="D29" s="94"/>
      <c r="E29" s="94"/>
      <c r="F29" s="94"/>
      <c r="G29" s="94"/>
      <c r="H29" s="94"/>
      <c r="I29" s="94"/>
      <c r="J29" s="94"/>
      <c r="K29" s="94"/>
      <c r="L29" s="94"/>
      <c r="M29" s="94"/>
      <c r="N29" s="94"/>
      <c r="O29" s="94"/>
      <c r="P29" s="94"/>
      <c r="Q29" s="94"/>
      <c r="R29" s="94"/>
      <c r="S29" s="94"/>
      <c r="T29" s="94"/>
      <c r="U29" s="94"/>
    </row>
    <row r="30" spans="1:21" x14ac:dyDescent="0.35">
      <c r="O30" s="1"/>
      <c r="P30" s="1"/>
      <c r="Q30" s="1"/>
    </row>
    <row r="31" spans="1:21" ht="21" x14ac:dyDescent="0.35">
      <c r="B31" s="41" t="s">
        <v>101</v>
      </c>
      <c r="C31" s="41"/>
      <c r="D31" s="41"/>
      <c r="E31" s="41"/>
      <c r="F31" s="41"/>
      <c r="G31" s="41"/>
      <c r="H31" s="41"/>
      <c r="I31" s="41"/>
      <c r="J31" s="41"/>
      <c r="K31" s="41"/>
      <c r="L31" s="41"/>
      <c r="M31" s="41"/>
      <c r="N31" s="41"/>
      <c r="O31" s="1"/>
      <c r="P31" s="1"/>
      <c r="Q31" s="1"/>
      <c r="T31" t="s">
        <v>102</v>
      </c>
    </row>
    <row r="32" spans="1:21" ht="21" x14ac:dyDescent="0.35">
      <c r="B32" s="119" t="s">
        <v>799</v>
      </c>
      <c r="C32" s="41"/>
      <c r="D32" s="41"/>
      <c r="E32" s="41"/>
      <c r="F32" s="41"/>
      <c r="G32" s="41"/>
      <c r="H32" s="41"/>
      <c r="I32" s="41"/>
      <c r="J32" s="41"/>
      <c r="K32" s="41"/>
      <c r="L32" s="41"/>
      <c r="M32" s="41"/>
      <c r="N32" s="41"/>
      <c r="O32" s="1"/>
      <c r="P32" s="1"/>
      <c r="Q32" s="1"/>
    </row>
    <row r="33" spans="2:17" x14ac:dyDescent="0.35">
      <c r="B33" s="95" t="s">
        <v>103</v>
      </c>
      <c r="C33" s="95"/>
      <c r="D33" s="95"/>
      <c r="E33" s="95"/>
      <c r="F33" s="95"/>
      <c r="G33" s="95"/>
      <c r="H33" s="95"/>
      <c r="I33" s="95"/>
      <c r="J33" s="95"/>
      <c r="K33" s="95"/>
      <c r="L33" s="95"/>
      <c r="M33" s="95"/>
      <c r="N33" s="95"/>
    </row>
    <row r="34" spans="2:17" x14ac:dyDescent="0.35">
      <c r="B34" s="96" t="s">
        <v>104</v>
      </c>
    </row>
    <row r="35" spans="2:17" x14ac:dyDescent="0.35">
      <c r="B35" s="96" t="s">
        <v>105</v>
      </c>
    </row>
    <row r="36" spans="2:17" x14ac:dyDescent="0.35">
      <c r="B36" s="96" t="s">
        <v>106</v>
      </c>
    </row>
    <row r="37" spans="2:17" ht="15" customHeight="1" x14ac:dyDescent="0.35">
      <c r="B37" s="130" t="s">
        <v>107</v>
      </c>
      <c r="C37" s="130"/>
      <c r="D37" s="130"/>
      <c r="E37" s="130"/>
      <c r="F37" s="130"/>
      <c r="G37" s="130"/>
      <c r="H37" s="130"/>
      <c r="I37" s="130"/>
      <c r="J37" s="130"/>
      <c r="K37" s="130"/>
      <c r="L37" s="130"/>
      <c r="M37" s="130"/>
      <c r="N37" s="130"/>
      <c r="O37" s="130"/>
      <c r="P37" s="130"/>
      <c r="Q37" s="130"/>
    </row>
    <row r="38" spans="2:17" x14ac:dyDescent="0.35">
      <c r="B38" s="130"/>
      <c r="C38" s="130"/>
      <c r="D38" s="130"/>
      <c r="E38" s="130"/>
      <c r="F38" s="130"/>
      <c r="G38" s="130"/>
      <c r="H38" s="130"/>
      <c r="I38" s="130"/>
      <c r="J38" s="130"/>
      <c r="K38" s="130"/>
      <c r="L38" s="130"/>
      <c r="M38" s="130"/>
      <c r="N38" s="130"/>
      <c r="O38" s="130"/>
      <c r="P38" s="130"/>
      <c r="Q38" s="130"/>
    </row>
    <row r="39" spans="2:17" x14ac:dyDescent="0.35"/>
    <row r="49" x14ac:dyDescent="0.35"/>
    <row r="50" x14ac:dyDescent="0.35"/>
    <row r="51" x14ac:dyDescent="0.35"/>
    <row r="52" x14ac:dyDescent="0.35"/>
    <row r="53" x14ac:dyDescent="0.35"/>
    <row r="54" x14ac:dyDescent="0.35"/>
    <row r="55" x14ac:dyDescent="0.35"/>
    <row r="56" x14ac:dyDescent="0.35"/>
    <row r="57" x14ac:dyDescent="0.35"/>
    <row r="58" x14ac:dyDescent="0.35"/>
  </sheetData>
  <sheetProtection algorithmName="SHA-512" hashValue="MhI6yKvUJqiQk5jUjeyQqJOCFdIHim6MH1y6O3b1VVRgMZveQrS13xig8lws1/wq4/00KMZK8kG3Gm/hIPmNPA==" saltValue="BPp3n0gvupT8dgFMd5xXcA==" spinCount="100000" sheet="1" objects="1" scenarios="1"/>
  <mergeCells count="1">
    <mergeCell ref="B37:Q38"/>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5EA6-3BE4-4232-AECF-30FB6AD38274}">
  <sheetPr>
    <tabColor theme="1"/>
  </sheetPr>
  <dimension ref="A1"/>
  <sheetViews>
    <sheetView workbookViewId="0">
      <selection activeCell="K15" sqref="K15"/>
    </sheetView>
  </sheetViews>
  <sheetFormatPr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192D6-CD17-489C-9B00-EE63EBACC6F1}">
  <sheetPr codeName="Sheet5">
    <tabColor rgb="FF92D050"/>
  </sheetPr>
  <dimension ref="A1:E131"/>
  <sheetViews>
    <sheetView showGridLines="0" zoomScale="70" zoomScaleNormal="70" workbookViewId="0">
      <selection activeCell="D29" sqref="D29:D79"/>
    </sheetView>
  </sheetViews>
  <sheetFormatPr defaultColWidth="0" defaultRowHeight="14.5" zeroHeight="1" x14ac:dyDescent="0.35"/>
  <cols>
    <col min="1" max="1" width="1" style="1" customWidth="1"/>
    <col min="2" max="2" width="35" style="1" customWidth="1"/>
    <col min="3" max="3" width="28" style="1" customWidth="1"/>
    <col min="4" max="4" width="149.26953125" style="1" customWidth="1"/>
    <col min="5" max="5" width="8.7265625" style="1" customWidth="1"/>
    <col min="6" max="16384" width="8.7265625" style="1" hidden="1"/>
  </cols>
  <sheetData>
    <row r="1" spans="1:5" x14ac:dyDescent="0.35">
      <c r="A1" s="38"/>
      <c r="B1" s="38"/>
      <c r="C1" s="38"/>
      <c r="D1" s="38"/>
      <c r="E1" s="38"/>
    </row>
    <row r="2" spans="1:5" ht="23.5" x14ac:dyDescent="0.35">
      <c r="A2" s="38"/>
      <c r="B2" s="43" t="s">
        <v>108</v>
      </c>
      <c r="C2" s="38"/>
      <c r="D2" s="38"/>
      <c r="E2" s="38"/>
    </row>
    <row r="3" spans="1:5" x14ac:dyDescent="0.35"/>
    <row r="4" spans="1:5" ht="21" x14ac:dyDescent="0.35">
      <c r="B4" s="41" t="s">
        <v>1</v>
      </c>
    </row>
    <row r="5" spans="1:5" x14ac:dyDescent="0.35">
      <c r="B5" s="1" t="s">
        <v>109</v>
      </c>
    </row>
    <row r="6" spans="1:5" x14ac:dyDescent="0.35"/>
    <row r="7" spans="1:5" ht="21" x14ac:dyDescent="0.35">
      <c r="B7" s="41" t="s">
        <v>110</v>
      </c>
    </row>
    <row r="8" spans="1:5" x14ac:dyDescent="0.35">
      <c r="B8" s="1" t="s">
        <v>111</v>
      </c>
    </row>
    <row r="9" spans="1:5" x14ac:dyDescent="0.35">
      <c r="B9" s="53" t="s">
        <v>112</v>
      </c>
    </row>
    <row r="10" spans="1:5" x14ac:dyDescent="0.35"/>
    <row r="11" spans="1:5" ht="5.15" customHeight="1" x14ac:dyDescent="0.35">
      <c r="A11" s="47"/>
      <c r="B11" s="47"/>
      <c r="C11" s="47"/>
      <c r="D11" s="47"/>
      <c r="E11" s="47"/>
    </row>
    <row r="12" spans="1:5" x14ac:dyDescent="0.35"/>
    <row r="13" spans="1:5" ht="21" x14ac:dyDescent="0.35">
      <c r="B13" s="41" t="s">
        <v>108</v>
      </c>
    </row>
    <row r="14" spans="1:5" x14ac:dyDescent="0.35"/>
    <row r="15" spans="1:5" x14ac:dyDescent="0.35">
      <c r="B15" s="42" t="s">
        <v>113</v>
      </c>
      <c r="C15" s="42" t="s">
        <v>114</v>
      </c>
      <c r="D15" s="42" t="s">
        <v>115</v>
      </c>
    </row>
    <row r="16" spans="1:5" ht="31.5" customHeight="1" x14ac:dyDescent="0.35">
      <c r="B16" s="45" t="s">
        <v>116</v>
      </c>
      <c r="C16" s="134" t="s">
        <v>117</v>
      </c>
      <c r="D16" s="131" t="s">
        <v>118</v>
      </c>
    </row>
    <row r="17" spans="2:4" ht="31.5" customHeight="1" x14ac:dyDescent="0.35">
      <c r="B17" s="45" t="s">
        <v>55</v>
      </c>
      <c r="C17" s="135"/>
      <c r="D17" s="132"/>
    </row>
    <row r="18" spans="2:4" ht="31.5" customHeight="1" x14ac:dyDescent="0.35">
      <c r="B18" s="45" t="s">
        <v>119</v>
      </c>
      <c r="C18" s="135"/>
      <c r="D18" s="132"/>
    </row>
    <row r="19" spans="2:4" ht="31.5" customHeight="1" x14ac:dyDescent="0.35">
      <c r="B19" s="45" t="s">
        <v>120</v>
      </c>
      <c r="C19" s="135"/>
      <c r="D19" s="132"/>
    </row>
    <row r="20" spans="2:4" ht="31.5" customHeight="1" x14ac:dyDescent="0.35">
      <c r="B20" s="45" t="s">
        <v>121</v>
      </c>
      <c r="C20" s="135"/>
      <c r="D20" s="132"/>
    </row>
    <row r="21" spans="2:4" ht="31.5" customHeight="1" x14ac:dyDescent="0.35">
      <c r="B21" s="45" t="s">
        <v>122</v>
      </c>
      <c r="C21" s="135"/>
      <c r="D21" s="132"/>
    </row>
    <row r="22" spans="2:4" ht="31.5" customHeight="1" x14ac:dyDescent="0.35">
      <c r="B22" s="45" t="s">
        <v>123</v>
      </c>
      <c r="C22" s="136"/>
      <c r="D22" s="133"/>
    </row>
    <row r="23" spans="2:4" ht="39" customHeight="1" x14ac:dyDescent="0.35">
      <c r="B23" s="45" t="s">
        <v>124</v>
      </c>
      <c r="C23" s="134" t="s">
        <v>125</v>
      </c>
      <c r="D23" s="131" t="s">
        <v>126</v>
      </c>
    </row>
    <row r="24" spans="2:4" ht="39" customHeight="1" x14ac:dyDescent="0.35">
      <c r="B24" s="45" t="s">
        <v>127</v>
      </c>
      <c r="C24" s="135"/>
      <c r="D24" s="132"/>
    </row>
    <row r="25" spans="2:4" ht="39" customHeight="1" x14ac:dyDescent="0.35">
      <c r="B25" s="45" t="s">
        <v>128</v>
      </c>
      <c r="C25" s="135"/>
      <c r="D25" s="132"/>
    </row>
    <row r="26" spans="2:4" ht="39" customHeight="1" x14ac:dyDescent="0.35">
      <c r="B26" s="45" t="s">
        <v>129</v>
      </c>
      <c r="C26" s="135"/>
      <c r="D26" s="132"/>
    </row>
    <row r="27" spans="2:4" ht="39" customHeight="1" x14ac:dyDescent="0.35">
      <c r="B27" s="45" t="s">
        <v>130</v>
      </c>
      <c r="C27" s="135"/>
      <c r="D27" s="132"/>
    </row>
    <row r="28" spans="2:4" ht="39" customHeight="1" x14ac:dyDescent="0.35">
      <c r="B28" s="45" t="s">
        <v>131</v>
      </c>
      <c r="C28" s="136"/>
      <c r="D28" s="133"/>
    </row>
    <row r="29" spans="2:4" x14ac:dyDescent="0.35">
      <c r="B29" s="45" t="s">
        <v>132</v>
      </c>
      <c r="C29" s="134" t="s">
        <v>133</v>
      </c>
      <c r="D29" s="131" t="s">
        <v>134</v>
      </c>
    </row>
    <row r="30" spans="2:4" x14ac:dyDescent="0.35">
      <c r="B30" s="45" t="s">
        <v>135</v>
      </c>
      <c r="C30" s="135"/>
      <c r="D30" s="132"/>
    </row>
    <row r="31" spans="2:4" x14ac:dyDescent="0.35">
      <c r="B31" s="45" t="s">
        <v>136</v>
      </c>
      <c r="C31" s="135"/>
      <c r="D31" s="132"/>
    </row>
    <row r="32" spans="2:4" ht="29" x14ac:dyDescent="0.35">
      <c r="B32" s="45" t="s">
        <v>137</v>
      </c>
      <c r="C32" s="135"/>
      <c r="D32" s="132"/>
    </row>
    <row r="33" spans="2:4" x14ac:dyDescent="0.35">
      <c r="B33" s="45" t="s">
        <v>138</v>
      </c>
      <c r="C33" s="135"/>
      <c r="D33" s="132"/>
    </row>
    <row r="34" spans="2:4" ht="29" x14ac:dyDescent="0.35">
      <c r="B34" s="45" t="s">
        <v>139</v>
      </c>
      <c r="C34" s="135"/>
      <c r="D34" s="132"/>
    </row>
    <row r="35" spans="2:4" x14ac:dyDescent="0.35">
      <c r="B35" s="45" t="s">
        <v>140</v>
      </c>
      <c r="C35" s="135"/>
      <c r="D35" s="132"/>
    </row>
    <row r="36" spans="2:4" x14ac:dyDescent="0.35">
      <c r="B36" s="45" t="s">
        <v>141</v>
      </c>
      <c r="C36" s="135"/>
      <c r="D36" s="132"/>
    </row>
    <row r="37" spans="2:4" x14ac:dyDescent="0.35">
      <c r="B37" s="45" t="s">
        <v>142</v>
      </c>
      <c r="C37" s="135"/>
      <c r="D37" s="132"/>
    </row>
    <row r="38" spans="2:4" ht="29" x14ac:dyDescent="0.35">
      <c r="B38" s="45" t="s">
        <v>143</v>
      </c>
      <c r="C38" s="135"/>
      <c r="D38" s="132"/>
    </row>
    <row r="39" spans="2:4" x14ac:dyDescent="0.35">
      <c r="B39" s="45" t="s">
        <v>144</v>
      </c>
      <c r="C39" s="135"/>
      <c r="D39" s="132"/>
    </row>
    <row r="40" spans="2:4" x14ac:dyDescent="0.35">
      <c r="B40" s="45" t="s">
        <v>145</v>
      </c>
      <c r="C40" s="135"/>
      <c r="D40" s="132"/>
    </row>
    <row r="41" spans="2:4" x14ac:dyDescent="0.35">
      <c r="B41" s="45" t="s">
        <v>146</v>
      </c>
      <c r="C41" s="135"/>
      <c r="D41" s="132"/>
    </row>
    <row r="42" spans="2:4" ht="29" x14ac:dyDescent="0.35">
      <c r="B42" s="45" t="s">
        <v>147</v>
      </c>
      <c r="C42" s="135"/>
      <c r="D42" s="132"/>
    </row>
    <row r="43" spans="2:4" x14ac:dyDescent="0.35">
      <c r="B43" s="45" t="s">
        <v>148</v>
      </c>
      <c r="C43" s="135"/>
      <c r="D43" s="132"/>
    </row>
    <row r="44" spans="2:4" x14ac:dyDescent="0.35">
      <c r="B44" s="45" t="s">
        <v>149</v>
      </c>
      <c r="C44" s="135"/>
      <c r="D44" s="132"/>
    </row>
    <row r="45" spans="2:4" x14ac:dyDescent="0.35">
      <c r="B45" s="45" t="s">
        <v>150</v>
      </c>
      <c r="C45" s="135"/>
      <c r="D45" s="132"/>
    </row>
    <row r="46" spans="2:4" x14ac:dyDescent="0.35">
      <c r="B46" s="45" t="s">
        <v>151</v>
      </c>
      <c r="C46" s="135"/>
      <c r="D46" s="132"/>
    </row>
    <row r="47" spans="2:4" x14ac:dyDescent="0.35">
      <c r="B47" s="45" t="s">
        <v>152</v>
      </c>
      <c r="C47" s="135"/>
      <c r="D47" s="132"/>
    </row>
    <row r="48" spans="2:4" x14ac:dyDescent="0.35">
      <c r="B48" s="45" t="s">
        <v>153</v>
      </c>
      <c r="C48" s="135"/>
      <c r="D48" s="132"/>
    </row>
    <row r="49" spans="2:4" ht="29" x14ac:dyDescent="0.35">
      <c r="B49" s="45" t="s">
        <v>154</v>
      </c>
      <c r="C49" s="135"/>
      <c r="D49" s="132"/>
    </row>
    <row r="50" spans="2:4" ht="29" x14ac:dyDescent="0.35">
      <c r="B50" s="45" t="s">
        <v>155</v>
      </c>
      <c r="C50" s="135"/>
      <c r="D50" s="132"/>
    </row>
    <row r="51" spans="2:4" ht="29" x14ac:dyDescent="0.35">
      <c r="B51" s="45" t="s">
        <v>156</v>
      </c>
      <c r="C51" s="135"/>
      <c r="D51" s="132"/>
    </row>
    <row r="52" spans="2:4" ht="29" x14ac:dyDescent="0.35">
      <c r="B52" s="45" t="s">
        <v>157</v>
      </c>
      <c r="C52" s="135"/>
      <c r="D52" s="132"/>
    </row>
    <row r="53" spans="2:4" ht="29" x14ac:dyDescent="0.35">
      <c r="B53" s="45" t="s">
        <v>158</v>
      </c>
      <c r="C53" s="135"/>
      <c r="D53" s="132"/>
    </row>
    <row r="54" spans="2:4" ht="29" x14ac:dyDescent="0.35">
      <c r="B54" s="45" t="s">
        <v>159</v>
      </c>
      <c r="C54" s="135"/>
      <c r="D54" s="132"/>
    </row>
    <row r="55" spans="2:4" x14ac:dyDescent="0.35">
      <c r="B55" s="45" t="s">
        <v>160</v>
      </c>
      <c r="C55" s="135"/>
      <c r="D55" s="132"/>
    </row>
    <row r="56" spans="2:4" ht="29" x14ac:dyDescent="0.35">
      <c r="B56" s="45" t="s">
        <v>161</v>
      </c>
      <c r="C56" s="135"/>
      <c r="D56" s="132"/>
    </row>
    <row r="57" spans="2:4" x14ac:dyDescent="0.35">
      <c r="B57" s="45" t="s">
        <v>162</v>
      </c>
      <c r="C57" s="135"/>
      <c r="D57" s="132"/>
    </row>
    <row r="58" spans="2:4" x14ac:dyDescent="0.35">
      <c r="B58" s="45" t="s">
        <v>163</v>
      </c>
      <c r="C58" s="135"/>
      <c r="D58" s="132"/>
    </row>
    <row r="59" spans="2:4" x14ac:dyDescent="0.35">
      <c r="B59" s="45" t="s">
        <v>164</v>
      </c>
      <c r="C59" s="135"/>
      <c r="D59" s="132"/>
    </row>
    <row r="60" spans="2:4" x14ac:dyDescent="0.35">
      <c r="B60" s="45" t="s">
        <v>165</v>
      </c>
      <c r="C60" s="135"/>
      <c r="D60" s="132"/>
    </row>
    <row r="61" spans="2:4" ht="29" x14ac:dyDescent="0.35">
      <c r="B61" s="45" t="s">
        <v>166</v>
      </c>
      <c r="C61" s="135"/>
      <c r="D61" s="132"/>
    </row>
    <row r="62" spans="2:4" ht="29" x14ac:dyDescent="0.35">
      <c r="B62" s="45" t="s">
        <v>167</v>
      </c>
      <c r="C62" s="135"/>
      <c r="D62" s="132"/>
    </row>
    <row r="63" spans="2:4" ht="29" x14ac:dyDescent="0.35">
      <c r="B63" s="45" t="s">
        <v>168</v>
      </c>
      <c r="C63" s="135"/>
      <c r="D63" s="132"/>
    </row>
    <row r="64" spans="2:4" x14ac:dyDescent="0.35">
      <c r="B64" s="45" t="s">
        <v>169</v>
      </c>
      <c r="C64" s="135"/>
      <c r="D64" s="132"/>
    </row>
    <row r="65" spans="2:4" x14ac:dyDescent="0.35">
      <c r="B65" s="45" t="s">
        <v>170</v>
      </c>
      <c r="C65" s="135"/>
      <c r="D65" s="132"/>
    </row>
    <row r="66" spans="2:4" ht="29" x14ac:dyDescent="0.35">
      <c r="B66" s="45" t="s">
        <v>171</v>
      </c>
      <c r="C66" s="135"/>
      <c r="D66" s="132"/>
    </row>
    <row r="67" spans="2:4" x14ac:dyDescent="0.35">
      <c r="B67" s="45" t="s">
        <v>172</v>
      </c>
      <c r="C67" s="135"/>
      <c r="D67" s="132"/>
    </row>
    <row r="68" spans="2:4" ht="29" x14ac:dyDescent="0.35">
      <c r="B68" s="45" t="s">
        <v>173</v>
      </c>
      <c r="C68" s="135"/>
      <c r="D68" s="132"/>
    </row>
    <row r="69" spans="2:4" ht="29" x14ac:dyDescent="0.35">
      <c r="B69" s="45" t="s">
        <v>174</v>
      </c>
      <c r="C69" s="135"/>
      <c r="D69" s="132"/>
    </row>
    <row r="70" spans="2:4" ht="29" x14ac:dyDescent="0.35">
      <c r="B70" s="45" t="s">
        <v>175</v>
      </c>
      <c r="C70" s="135"/>
      <c r="D70" s="132"/>
    </row>
    <row r="71" spans="2:4" x14ac:dyDescent="0.35">
      <c r="B71" s="45" t="s">
        <v>176</v>
      </c>
      <c r="C71" s="135"/>
      <c r="D71" s="132"/>
    </row>
    <row r="72" spans="2:4" x14ac:dyDescent="0.35">
      <c r="B72" s="45" t="s">
        <v>177</v>
      </c>
      <c r="C72" s="135"/>
      <c r="D72" s="132"/>
    </row>
    <row r="73" spans="2:4" x14ac:dyDescent="0.35">
      <c r="B73" s="45" t="s">
        <v>178</v>
      </c>
      <c r="C73" s="135"/>
      <c r="D73" s="132"/>
    </row>
    <row r="74" spans="2:4" ht="29" x14ac:dyDescent="0.35">
      <c r="B74" s="45" t="s">
        <v>179</v>
      </c>
      <c r="C74" s="135"/>
      <c r="D74" s="132"/>
    </row>
    <row r="75" spans="2:4" x14ac:dyDescent="0.35">
      <c r="B75" s="45" t="s">
        <v>180</v>
      </c>
      <c r="C75" s="135"/>
      <c r="D75" s="132"/>
    </row>
    <row r="76" spans="2:4" x14ac:dyDescent="0.35">
      <c r="B76" s="45" t="s">
        <v>181</v>
      </c>
      <c r="C76" s="135"/>
      <c r="D76" s="132"/>
    </row>
    <row r="77" spans="2:4" ht="29" x14ac:dyDescent="0.35">
      <c r="B77" s="45" t="s">
        <v>182</v>
      </c>
      <c r="C77" s="135"/>
      <c r="D77" s="132"/>
    </row>
    <row r="78" spans="2:4" x14ac:dyDescent="0.35">
      <c r="B78" s="45" t="s">
        <v>183</v>
      </c>
      <c r="C78" s="135"/>
      <c r="D78" s="132"/>
    </row>
    <row r="79" spans="2:4" x14ac:dyDescent="0.35">
      <c r="B79" s="45" t="s">
        <v>184</v>
      </c>
      <c r="C79" s="136"/>
      <c r="D79" s="133"/>
    </row>
    <row r="80" spans="2:4" ht="30.65" customHeight="1" x14ac:dyDescent="0.35">
      <c r="B80" s="45" t="s">
        <v>185</v>
      </c>
      <c r="C80" s="134" t="s">
        <v>186</v>
      </c>
      <c r="D80" s="131" t="s">
        <v>187</v>
      </c>
    </row>
    <row r="81" spans="2:4" ht="30.65" customHeight="1" x14ac:dyDescent="0.35">
      <c r="B81" s="45" t="s">
        <v>188</v>
      </c>
      <c r="C81" s="135"/>
      <c r="D81" s="132"/>
    </row>
    <row r="82" spans="2:4" ht="30.65" customHeight="1" x14ac:dyDescent="0.35">
      <c r="B82" s="45" t="s">
        <v>189</v>
      </c>
      <c r="C82" s="135"/>
      <c r="D82" s="132"/>
    </row>
    <row r="83" spans="2:4" ht="30.65" customHeight="1" x14ac:dyDescent="0.35">
      <c r="B83" s="45" t="s">
        <v>190</v>
      </c>
      <c r="C83" s="135"/>
      <c r="D83" s="132"/>
    </row>
    <row r="84" spans="2:4" ht="30.65" customHeight="1" x14ac:dyDescent="0.35">
      <c r="B84" s="45" t="s">
        <v>191</v>
      </c>
      <c r="C84" s="136"/>
      <c r="D84" s="133"/>
    </row>
    <row r="85" spans="2:4" x14ac:dyDescent="0.35">
      <c r="B85" s="45" t="s">
        <v>192</v>
      </c>
      <c r="C85" s="134" t="s">
        <v>193</v>
      </c>
      <c r="D85" s="131" t="s">
        <v>194</v>
      </c>
    </row>
    <row r="86" spans="2:4" x14ac:dyDescent="0.35">
      <c r="B86" s="45" t="s">
        <v>195</v>
      </c>
      <c r="C86" s="135"/>
      <c r="D86" s="132"/>
    </row>
    <row r="87" spans="2:4" ht="29" x14ac:dyDescent="0.35">
      <c r="B87" s="45" t="s">
        <v>54</v>
      </c>
      <c r="C87" s="135"/>
      <c r="D87" s="132"/>
    </row>
    <row r="88" spans="2:4" x14ac:dyDescent="0.35">
      <c r="B88" s="45" t="s">
        <v>196</v>
      </c>
      <c r="C88" s="136"/>
      <c r="D88" s="133"/>
    </row>
    <row r="89" spans="2:4" ht="318.64999999999998" customHeight="1" x14ac:dyDescent="0.35">
      <c r="B89" s="45" t="s">
        <v>197</v>
      </c>
      <c r="C89" s="45" t="s">
        <v>197</v>
      </c>
      <c r="D89" s="46" t="s">
        <v>198</v>
      </c>
    </row>
    <row r="90" spans="2:4" ht="195" customHeight="1" x14ac:dyDescent="0.35">
      <c r="B90" s="45" t="s">
        <v>199</v>
      </c>
      <c r="C90" s="45" t="s">
        <v>199</v>
      </c>
      <c r="D90" s="46" t="s">
        <v>200</v>
      </c>
    </row>
    <row r="91" spans="2:4" x14ac:dyDescent="0.35">
      <c r="B91" s="45" t="s">
        <v>201</v>
      </c>
      <c r="C91" s="134" t="s">
        <v>202</v>
      </c>
      <c r="D91" s="131" t="s">
        <v>203</v>
      </c>
    </row>
    <row r="92" spans="2:4" x14ac:dyDescent="0.35">
      <c r="B92" s="45" t="s">
        <v>204</v>
      </c>
      <c r="C92" s="136"/>
      <c r="D92" s="133"/>
    </row>
    <row r="93" spans="2:4" x14ac:dyDescent="0.35">
      <c r="B93" s="45" t="s">
        <v>205</v>
      </c>
      <c r="C93" s="134" t="s">
        <v>206</v>
      </c>
      <c r="D93" s="131" t="s">
        <v>207</v>
      </c>
    </row>
    <row r="94" spans="2:4" x14ac:dyDescent="0.35">
      <c r="B94" s="45" t="s">
        <v>208</v>
      </c>
      <c r="C94" s="135"/>
      <c r="D94" s="132"/>
    </row>
    <row r="95" spans="2:4" x14ac:dyDescent="0.35">
      <c r="B95" s="45" t="s">
        <v>209</v>
      </c>
      <c r="C95" s="135"/>
      <c r="D95" s="132"/>
    </row>
    <row r="96" spans="2:4" x14ac:dyDescent="0.35">
      <c r="B96" s="45" t="s">
        <v>210</v>
      </c>
      <c r="C96" s="135"/>
      <c r="D96" s="132"/>
    </row>
    <row r="97" spans="2:4" ht="29" x14ac:dyDescent="0.35">
      <c r="B97" s="45" t="s">
        <v>211</v>
      </c>
      <c r="C97" s="135"/>
      <c r="D97" s="132"/>
    </row>
    <row r="98" spans="2:4" x14ac:dyDescent="0.35">
      <c r="B98" s="45" t="s">
        <v>212</v>
      </c>
      <c r="C98" s="136"/>
      <c r="D98" s="133"/>
    </row>
    <row r="99" spans="2:4" ht="53.15" customHeight="1" x14ac:dyDescent="0.35">
      <c r="B99" s="45" t="s">
        <v>213</v>
      </c>
      <c r="C99" s="134" t="s">
        <v>214</v>
      </c>
      <c r="D99" s="131" t="s">
        <v>215</v>
      </c>
    </row>
    <row r="100" spans="2:4" ht="53.15" customHeight="1" x14ac:dyDescent="0.35">
      <c r="B100" s="45" t="s">
        <v>216</v>
      </c>
      <c r="C100" s="135"/>
      <c r="D100" s="132"/>
    </row>
    <row r="101" spans="2:4" ht="53.15" customHeight="1" x14ac:dyDescent="0.35">
      <c r="B101" s="45" t="s">
        <v>217</v>
      </c>
      <c r="C101" s="135"/>
      <c r="D101" s="132"/>
    </row>
    <row r="102" spans="2:4" ht="53.15" customHeight="1" x14ac:dyDescent="0.35">
      <c r="B102" s="45" t="s">
        <v>218</v>
      </c>
      <c r="C102" s="135"/>
      <c r="D102" s="132"/>
    </row>
    <row r="103" spans="2:4" ht="53.15" customHeight="1" x14ac:dyDescent="0.35">
      <c r="B103" s="45" t="s">
        <v>219</v>
      </c>
      <c r="C103" s="135"/>
      <c r="D103" s="132"/>
    </row>
    <row r="104" spans="2:4" ht="53.15" customHeight="1" x14ac:dyDescent="0.35">
      <c r="B104" s="45" t="s">
        <v>220</v>
      </c>
      <c r="C104" s="136"/>
      <c r="D104" s="133"/>
    </row>
    <row r="105" spans="2:4" ht="43" customHeight="1" x14ac:dyDescent="0.35">
      <c r="B105" s="45" t="s">
        <v>221</v>
      </c>
      <c r="C105" s="134" t="s">
        <v>222</v>
      </c>
      <c r="D105" s="131" t="s">
        <v>223</v>
      </c>
    </row>
    <row r="106" spans="2:4" ht="43" customHeight="1" x14ac:dyDescent="0.35">
      <c r="B106" s="45" t="s">
        <v>224</v>
      </c>
      <c r="C106" s="135"/>
      <c r="D106" s="132"/>
    </row>
    <row r="107" spans="2:4" ht="43" customHeight="1" x14ac:dyDescent="0.35">
      <c r="B107" s="45" t="s">
        <v>225</v>
      </c>
      <c r="C107" s="136"/>
      <c r="D107" s="133"/>
    </row>
    <row r="108" spans="2:4" ht="52.5" customHeight="1" x14ac:dyDescent="0.35">
      <c r="B108" s="45" t="s">
        <v>226</v>
      </c>
      <c r="C108" s="134" t="s">
        <v>227</v>
      </c>
      <c r="D108" s="131" t="s">
        <v>228</v>
      </c>
    </row>
    <row r="109" spans="2:4" ht="52.5" customHeight="1" x14ac:dyDescent="0.35">
      <c r="B109" s="45" t="s">
        <v>229</v>
      </c>
      <c r="C109" s="136"/>
      <c r="D109" s="133"/>
    </row>
    <row r="110" spans="2:4" ht="64.5" customHeight="1" x14ac:dyDescent="0.35">
      <c r="B110" s="45" t="s">
        <v>230</v>
      </c>
      <c r="C110" s="134" t="s">
        <v>230</v>
      </c>
      <c r="D110" s="131" t="s">
        <v>231</v>
      </c>
    </row>
    <row r="111" spans="2:4" ht="64.5" customHeight="1" x14ac:dyDescent="0.35">
      <c r="B111" s="45" t="s">
        <v>232</v>
      </c>
      <c r="C111" s="136"/>
      <c r="D111" s="133"/>
    </row>
    <row r="112" spans="2:4" ht="89.5" customHeight="1" x14ac:dyDescent="0.35">
      <c r="B112" s="45" t="s">
        <v>233</v>
      </c>
      <c r="C112" s="134" t="s">
        <v>234</v>
      </c>
      <c r="D112" s="131" t="s">
        <v>235</v>
      </c>
    </row>
    <row r="113" spans="2:4" ht="89.5" customHeight="1" x14ac:dyDescent="0.35">
      <c r="B113" s="45" t="s">
        <v>236</v>
      </c>
      <c r="C113" s="136"/>
      <c r="D113" s="133"/>
    </row>
    <row r="114" spans="2:4" ht="75.650000000000006" customHeight="1" x14ac:dyDescent="0.35">
      <c r="B114" s="45" t="s">
        <v>237</v>
      </c>
      <c r="C114" s="134" t="s">
        <v>238</v>
      </c>
      <c r="D114" s="131" t="s">
        <v>239</v>
      </c>
    </row>
    <row r="115" spans="2:4" ht="75.650000000000006" customHeight="1" x14ac:dyDescent="0.35">
      <c r="B115" s="45" t="s">
        <v>240</v>
      </c>
      <c r="C115" s="135"/>
      <c r="D115" s="132"/>
    </row>
    <row r="116" spans="2:4" ht="75.650000000000006" customHeight="1" x14ac:dyDescent="0.35">
      <c r="B116" s="45" t="s">
        <v>241</v>
      </c>
      <c r="C116" s="136"/>
      <c r="D116" s="133"/>
    </row>
    <row r="117" spans="2:4" ht="52" customHeight="1" x14ac:dyDescent="0.35">
      <c r="B117" s="45" t="s">
        <v>242</v>
      </c>
      <c r="C117" s="134" t="s">
        <v>243</v>
      </c>
      <c r="D117" s="131" t="s">
        <v>244</v>
      </c>
    </row>
    <row r="118" spans="2:4" ht="52" customHeight="1" x14ac:dyDescent="0.35">
      <c r="B118" s="45" t="s">
        <v>245</v>
      </c>
      <c r="C118" s="135"/>
      <c r="D118" s="132"/>
    </row>
    <row r="119" spans="2:4" ht="52" customHeight="1" x14ac:dyDescent="0.35">
      <c r="B119" s="45" t="s">
        <v>246</v>
      </c>
      <c r="C119" s="136"/>
      <c r="D119" s="133"/>
    </row>
    <row r="120" spans="2:4" x14ac:dyDescent="0.35">
      <c r="B120" s="45" t="s">
        <v>247</v>
      </c>
      <c r="C120" s="134" t="s">
        <v>248</v>
      </c>
      <c r="D120" s="131" t="s">
        <v>249</v>
      </c>
    </row>
    <row r="121" spans="2:4" ht="29" x14ac:dyDescent="0.35">
      <c r="B121" s="45" t="s">
        <v>250</v>
      </c>
      <c r="C121" s="136"/>
      <c r="D121" s="133"/>
    </row>
    <row r="122" spans="2:4" ht="35.15" customHeight="1" x14ac:dyDescent="0.35">
      <c r="B122" s="45" t="s">
        <v>251</v>
      </c>
      <c r="C122" s="134" t="s">
        <v>252</v>
      </c>
      <c r="D122" s="131" t="s">
        <v>253</v>
      </c>
    </row>
    <row r="123" spans="2:4" ht="35.15" customHeight="1" x14ac:dyDescent="0.35">
      <c r="B123" s="45" t="s">
        <v>254</v>
      </c>
      <c r="C123" s="135"/>
      <c r="D123" s="132"/>
    </row>
    <row r="124" spans="2:4" ht="35.15" customHeight="1" x14ac:dyDescent="0.35">
      <c r="B124" s="45" t="s">
        <v>255</v>
      </c>
      <c r="C124" s="136"/>
      <c r="D124" s="133"/>
    </row>
    <row r="125" spans="2:4" ht="41.15" customHeight="1" x14ac:dyDescent="0.35">
      <c r="B125" s="45" t="s">
        <v>256</v>
      </c>
      <c r="C125" s="134" t="s">
        <v>257</v>
      </c>
      <c r="D125" s="131" t="s">
        <v>258</v>
      </c>
    </row>
    <row r="126" spans="2:4" ht="41.15" customHeight="1" x14ac:dyDescent="0.35">
      <c r="B126" s="45" t="s">
        <v>259</v>
      </c>
      <c r="C126" s="135"/>
      <c r="D126" s="132"/>
    </row>
    <row r="127" spans="2:4" ht="41.15" customHeight="1" x14ac:dyDescent="0.35">
      <c r="B127" s="45" t="s">
        <v>260</v>
      </c>
      <c r="C127" s="135"/>
      <c r="D127" s="132"/>
    </row>
    <row r="128" spans="2:4" ht="41.15" customHeight="1" x14ac:dyDescent="0.35">
      <c r="B128" s="45" t="s">
        <v>257</v>
      </c>
      <c r="C128" s="136"/>
      <c r="D128" s="133"/>
    </row>
    <row r="129" spans="2:4" x14ac:dyDescent="0.35">
      <c r="B129" s="45" t="s">
        <v>261</v>
      </c>
      <c r="C129" s="45" t="s">
        <v>262</v>
      </c>
      <c r="D129" s="46"/>
    </row>
    <row r="130" spans="2:4" x14ac:dyDescent="0.35"/>
    <row r="131" spans="2:4" x14ac:dyDescent="0.35"/>
  </sheetData>
  <sheetProtection algorithmName="SHA-512" hashValue="oTY23p+1buX/iENHi+hLSk7g8B014uOf7JNZC1bh+HJUPoOc3DIuJjyIQCmtd+MeiEo6arnLAjAplcU75bNFzQ==" saltValue="VhpxxxyZ6meXvdiyur76gQ==" spinCount="100000" sheet="1" objects="1" scenarios="1"/>
  <mergeCells count="34">
    <mergeCell ref="C112:C113"/>
    <mergeCell ref="C16:C22"/>
    <mergeCell ref="C23:C28"/>
    <mergeCell ref="C29:C79"/>
    <mergeCell ref="C80:C84"/>
    <mergeCell ref="C85:C88"/>
    <mergeCell ref="C91:C92"/>
    <mergeCell ref="C93:C98"/>
    <mergeCell ref="C99:C104"/>
    <mergeCell ref="C105:C107"/>
    <mergeCell ref="C108:C109"/>
    <mergeCell ref="C110:C111"/>
    <mergeCell ref="D16:D22"/>
    <mergeCell ref="D23:D28"/>
    <mergeCell ref="D29:D79"/>
    <mergeCell ref="D80:D84"/>
    <mergeCell ref="D85:D88"/>
    <mergeCell ref="C114:C116"/>
    <mergeCell ref="C117:C119"/>
    <mergeCell ref="C120:C121"/>
    <mergeCell ref="C122:C124"/>
    <mergeCell ref="C125:C128"/>
    <mergeCell ref="D125:D128"/>
    <mergeCell ref="D91:D92"/>
    <mergeCell ref="D93:D98"/>
    <mergeCell ref="D99:D104"/>
    <mergeCell ref="D105:D107"/>
    <mergeCell ref="D108:D109"/>
    <mergeCell ref="D110:D111"/>
    <mergeCell ref="D112:D113"/>
    <mergeCell ref="D114:D116"/>
    <mergeCell ref="D117:D119"/>
    <mergeCell ref="D120:D121"/>
    <mergeCell ref="D122:D124"/>
  </mergeCells>
  <hyperlinks>
    <hyperlink ref="B9" r:id="rId1" display="https://www.abs.gov.au/AUSSTATS/abs@.nsf/DetailsPage/1292.02006 (Revision 2.0)?OpenDocument" xr:uid="{642AAE02-A4DC-4735-8F4F-7A229213AD4F}"/>
  </hyperlinks>
  <pageMargins left="0.7" right="0.7" top="0.75" bottom="0.75" header="0.3" footer="0.3"/>
  <pageSetup paperSize="9" orientation="portrait"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D2D8D-CE0A-4732-B2A4-622AAF6084EF}">
  <sheetPr codeName="Sheet6">
    <tabColor rgb="FF92D050"/>
  </sheetPr>
  <dimension ref="A1:K124"/>
  <sheetViews>
    <sheetView showGridLines="0" zoomScale="90" zoomScaleNormal="90" workbookViewId="0">
      <selection activeCell="B2" sqref="B2"/>
    </sheetView>
  </sheetViews>
  <sheetFormatPr defaultColWidth="0" defaultRowHeight="14.5" zeroHeight="1" x14ac:dyDescent="0.35"/>
  <cols>
    <col min="1" max="1" width="1.54296875" style="1" customWidth="1"/>
    <col min="2" max="2" width="14" style="1" customWidth="1"/>
    <col min="3" max="3" width="38.7265625" style="1" bestFit="1" customWidth="1"/>
    <col min="4" max="4" width="1" style="1" customWidth="1"/>
    <col min="5" max="5" width="37.1796875" style="1" customWidth="1"/>
    <col min="6" max="7" width="14.81640625" style="1" customWidth="1"/>
    <col min="8" max="8" width="33.54296875" style="1" customWidth="1"/>
    <col min="9" max="9" width="2.453125" style="1" customWidth="1"/>
    <col min="10" max="11" width="0" style="1" hidden="1" customWidth="1"/>
    <col min="12" max="16384" width="8.7265625" style="1" hidden="1"/>
  </cols>
  <sheetData>
    <row r="1" spans="1:9" x14ac:dyDescent="0.35">
      <c r="A1" s="38"/>
      <c r="B1" s="38"/>
      <c r="C1" s="38"/>
      <c r="D1" s="38"/>
      <c r="E1" s="38"/>
      <c r="F1" s="38"/>
      <c r="G1" s="38"/>
      <c r="H1" s="38"/>
      <c r="I1" s="38"/>
    </row>
    <row r="2" spans="1:9" ht="23.5" x14ac:dyDescent="0.35">
      <c r="A2" s="38"/>
      <c r="B2" s="43" t="s">
        <v>263</v>
      </c>
      <c r="C2" s="38"/>
      <c r="D2" s="38"/>
      <c r="E2" s="38"/>
      <c r="F2" s="38"/>
      <c r="G2" s="38"/>
      <c r="H2" s="38"/>
      <c r="I2" s="38"/>
    </row>
    <row r="3" spans="1:9" x14ac:dyDescent="0.35"/>
    <row r="4" spans="1:9" ht="21" x14ac:dyDescent="0.35">
      <c r="B4" s="41" t="s">
        <v>1</v>
      </c>
      <c r="G4" s="41" t="s">
        <v>44</v>
      </c>
    </row>
    <row r="5" spans="1:9" x14ac:dyDescent="0.35">
      <c r="B5" s="1" t="s">
        <v>264</v>
      </c>
      <c r="G5" s="2"/>
      <c r="H5" s="39" t="s">
        <v>46</v>
      </c>
    </row>
    <row r="6" spans="1:9" x14ac:dyDescent="0.35"/>
    <row r="7" spans="1:9" ht="21" x14ac:dyDescent="0.35">
      <c r="B7" s="41" t="s">
        <v>265</v>
      </c>
      <c r="E7" s="41" t="s">
        <v>266</v>
      </c>
    </row>
    <row r="8" spans="1:9" x14ac:dyDescent="0.35"/>
    <row r="9" spans="1:9" x14ac:dyDescent="0.35">
      <c r="B9" s="42" t="s">
        <v>267</v>
      </c>
      <c r="C9" s="42" t="s">
        <v>114</v>
      </c>
      <c r="E9" s="42" t="s">
        <v>268</v>
      </c>
      <c r="F9" s="42" t="s">
        <v>269</v>
      </c>
      <c r="G9" s="42" t="s">
        <v>267</v>
      </c>
      <c r="H9" s="42" t="s">
        <v>114</v>
      </c>
    </row>
    <row r="10" spans="1:9" x14ac:dyDescent="0.35">
      <c r="B10" s="35">
        <v>10</v>
      </c>
      <c r="C10" s="3" t="s">
        <v>117</v>
      </c>
      <c r="E10" s="3" t="s">
        <v>116</v>
      </c>
      <c r="F10" s="36">
        <f>INDEX('IOIG(2015)'!$A$6:$A$120,MATCH(Mapping!$E10,'IOIG(2015)'!$B$6:$B$120,0))</f>
        <v>101</v>
      </c>
      <c r="G10" s="36">
        <f>INDEX('IOIG(2015)'!$C$6:$C$120,MATCH(Mapping!$E10,'IOIG(2015)'!$B$6:$B$120,0))</f>
        <v>10</v>
      </c>
      <c r="H10" s="37" t="str">
        <f t="shared" ref="H10:H33" si="0">VLOOKUP($G10,$B:$C,2,0)</f>
        <v>Agriculture, Forestry and Fishing</v>
      </c>
    </row>
    <row r="11" spans="1:9" x14ac:dyDescent="0.35">
      <c r="B11" s="35">
        <v>20</v>
      </c>
      <c r="C11" s="3" t="s">
        <v>125</v>
      </c>
      <c r="E11" s="3" t="s">
        <v>55</v>
      </c>
      <c r="F11" s="36">
        <f>INDEX('IOIG(2015)'!$A$6:$A$120,MATCH(Mapping!$E11,'IOIG(2015)'!$B$6:$B$120,0))</f>
        <v>102</v>
      </c>
      <c r="G11" s="36">
        <f>INDEX('IOIG(2015)'!$C$6:$C$120,MATCH(Mapping!$E11,'IOIG(2015)'!$B$6:$B$120,0))</f>
        <v>10</v>
      </c>
      <c r="H11" s="37" t="str">
        <f t="shared" si="0"/>
        <v>Agriculture, Forestry and Fishing</v>
      </c>
    </row>
    <row r="12" spans="1:9" x14ac:dyDescent="0.35">
      <c r="B12" s="35">
        <v>30</v>
      </c>
      <c r="C12" s="3" t="s">
        <v>133</v>
      </c>
      <c r="E12" s="3" t="s">
        <v>119</v>
      </c>
      <c r="F12" s="36">
        <f>INDEX('IOIG(2015)'!$A$6:$A$120,MATCH(Mapping!$E12,'IOIG(2015)'!$B$6:$B$120,0))</f>
        <v>103</v>
      </c>
      <c r="G12" s="36">
        <f>INDEX('IOIG(2015)'!$C$6:$C$120,MATCH(Mapping!$E12,'IOIG(2015)'!$B$6:$B$120,0))</f>
        <v>10</v>
      </c>
      <c r="H12" s="37" t="str">
        <f t="shared" si="0"/>
        <v>Agriculture, Forestry and Fishing</v>
      </c>
    </row>
    <row r="13" spans="1:9" x14ac:dyDescent="0.35">
      <c r="B13" s="35">
        <v>40</v>
      </c>
      <c r="C13" s="3" t="s">
        <v>186</v>
      </c>
      <c r="E13" s="3" t="s">
        <v>120</v>
      </c>
      <c r="F13" s="36">
        <f>INDEX('IOIG(2015)'!$A$6:$A$120,MATCH(Mapping!$E13,'IOIG(2015)'!$B$6:$B$120,0))</f>
        <v>201</v>
      </c>
      <c r="G13" s="36">
        <f>INDEX('IOIG(2015)'!$C$6:$C$120,MATCH(Mapping!$E13,'IOIG(2015)'!$B$6:$B$120,0))</f>
        <v>10</v>
      </c>
      <c r="H13" s="37" t="str">
        <f t="shared" si="0"/>
        <v>Agriculture, Forestry and Fishing</v>
      </c>
    </row>
    <row r="14" spans="1:9" x14ac:dyDescent="0.35">
      <c r="B14" s="35">
        <v>50</v>
      </c>
      <c r="C14" s="3" t="s">
        <v>193</v>
      </c>
      <c r="E14" s="3" t="s">
        <v>121</v>
      </c>
      <c r="F14" s="36">
        <f>INDEX('IOIG(2015)'!$A$6:$A$120,MATCH(Mapping!$E14,'IOIG(2015)'!$B$6:$B$120,0))</f>
        <v>301</v>
      </c>
      <c r="G14" s="36">
        <f>INDEX('IOIG(2015)'!$C$6:$C$120,MATCH(Mapping!$E14,'IOIG(2015)'!$B$6:$B$120,0))</f>
        <v>10</v>
      </c>
      <c r="H14" s="37" t="str">
        <f t="shared" si="0"/>
        <v>Agriculture, Forestry and Fishing</v>
      </c>
    </row>
    <row r="15" spans="1:9" x14ac:dyDescent="0.35">
      <c r="B15" s="35">
        <v>60</v>
      </c>
      <c r="C15" s="3" t="s">
        <v>197</v>
      </c>
      <c r="E15" s="3" t="s">
        <v>122</v>
      </c>
      <c r="F15" s="36">
        <f>INDEX('IOIG(2015)'!$A$6:$A$120,MATCH(Mapping!$E15,'IOIG(2015)'!$B$6:$B$120,0))</f>
        <v>401</v>
      </c>
      <c r="G15" s="36">
        <f>INDEX('IOIG(2015)'!$C$6:$C$120,MATCH(Mapping!$E15,'IOIG(2015)'!$B$6:$B$120,0))</f>
        <v>10</v>
      </c>
      <c r="H15" s="37" t="str">
        <f t="shared" si="0"/>
        <v>Agriculture, Forestry and Fishing</v>
      </c>
    </row>
    <row r="16" spans="1:9" x14ac:dyDescent="0.35">
      <c r="B16" s="35">
        <v>70</v>
      </c>
      <c r="C16" s="3" t="s">
        <v>199</v>
      </c>
      <c r="E16" s="3" t="s">
        <v>123</v>
      </c>
      <c r="F16" s="36">
        <f>INDEX('IOIG(2015)'!$A$6:$A$120,MATCH(Mapping!$E16,'IOIG(2015)'!$B$6:$B$120,0))</f>
        <v>501</v>
      </c>
      <c r="G16" s="36">
        <f>INDEX('IOIG(2015)'!$C$6:$C$120,MATCH(Mapping!$E16,'IOIG(2015)'!$B$6:$B$120,0))</f>
        <v>10</v>
      </c>
      <c r="H16" s="37" t="str">
        <f t="shared" si="0"/>
        <v>Agriculture, Forestry and Fishing</v>
      </c>
    </row>
    <row r="17" spans="2:8" x14ac:dyDescent="0.35">
      <c r="B17" s="35">
        <v>80</v>
      </c>
      <c r="C17" s="3" t="s">
        <v>202</v>
      </c>
      <c r="E17" s="3" t="s">
        <v>124</v>
      </c>
      <c r="F17" s="36">
        <f>INDEX('IOIG(2015)'!$A$6:$A$120,MATCH(Mapping!$E17,'IOIG(2015)'!$B$6:$B$120,0))</f>
        <v>601</v>
      </c>
      <c r="G17" s="36">
        <f>INDEX('IOIG(2015)'!$C$6:$C$120,MATCH(Mapping!$E17,'IOIG(2015)'!$B$6:$B$120,0))</f>
        <v>20</v>
      </c>
      <c r="H17" s="37" t="str">
        <f t="shared" si="0"/>
        <v>Mining</v>
      </c>
    </row>
    <row r="18" spans="2:8" x14ac:dyDescent="0.35">
      <c r="B18" s="35">
        <v>90</v>
      </c>
      <c r="C18" s="3" t="s">
        <v>206</v>
      </c>
      <c r="E18" s="3" t="s">
        <v>127</v>
      </c>
      <c r="F18" s="36">
        <f>INDEX('IOIG(2015)'!$A$6:$A$120,MATCH(Mapping!$E18,'IOIG(2015)'!$B$6:$B$120,0))</f>
        <v>701</v>
      </c>
      <c r="G18" s="36">
        <f>INDEX('IOIG(2015)'!$C$6:$C$120,MATCH(Mapping!$E18,'IOIG(2015)'!$B$6:$B$120,0))</f>
        <v>20</v>
      </c>
      <c r="H18" s="37" t="str">
        <f t="shared" si="0"/>
        <v>Mining</v>
      </c>
    </row>
    <row r="19" spans="2:8" x14ac:dyDescent="0.35">
      <c r="B19" s="35">
        <v>100</v>
      </c>
      <c r="C19" s="3" t="s">
        <v>214</v>
      </c>
      <c r="E19" s="3" t="s">
        <v>128</v>
      </c>
      <c r="F19" s="36">
        <f>INDEX('IOIG(2015)'!$A$6:$A$120,MATCH(Mapping!$E19,'IOIG(2015)'!$B$6:$B$120,0))</f>
        <v>801</v>
      </c>
      <c r="G19" s="36">
        <f>INDEX('IOIG(2015)'!$C$6:$C$120,MATCH(Mapping!$E19,'IOIG(2015)'!$B$6:$B$120,0))</f>
        <v>20</v>
      </c>
      <c r="H19" s="37" t="str">
        <f t="shared" si="0"/>
        <v>Mining</v>
      </c>
    </row>
    <row r="20" spans="2:8" x14ac:dyDescent="0.35">
      <c r="B20" s="35">
        <v>110</v>
      </c>
      <c r="C20" s="3" t="s">
        <v>222</v>
      </c>
      <c r="E20" s="3" t="s">
        <v>129</v>
      </c>
      <c r="F20" s="36">
        <f>INDEX('IOIG(2015)'!$A$6:$A$120,MATCH(Mapping!$E20,'IOIG(2015)'!$B$6:$B$120,0))</f>
        <v>802</v>
      </c>
      <c r="G20" s="36">
        <f>INDEX('IOIG(2015)'!$C$6:$C$120,MATCH(Mapping!$E20,'IOIG(2015)'!$B$6:$B$120,0))</f>
        <v>20</v>
      </c>
      <c r="H20" s="37" t="str">
        <f t="shared" si="0"/>
        <v>Mining</v>
      </c>
    </row>
    <row r="21" spans="2:8" x14ac:dyDescent="0.35">
      <c r="B21" s="35">
        <v>120</v>
      </c>
      <c r="C21" s="3" t="s">
        <v>227</v>
      </c>
      <c r="E21" s="3" t="s">
        <v>130</v>
      </c>
      <c r="F21" s="36">
        <f>INDEX('IOIG(2015)'!$A$6:$A$120,MATCH(Mapping!$E21,'IOIG(2015)'!$B$6:$B$120,0))</f>
        <v>901</v>
      </c>
      <c r="G21" s="36">
        <f>INDEX('IOIG(2015)'!$C$6:$C$120,MATCH(Mapping!$E21,'IOIG(2015)'!$B$6:$B$120,0))</f>
        <v>20</v>
      </c>
      <c r="H21" s="37" t="str">
        <f t="shared" si="0"/>
        <v>Mining</v>
      </c>
    </row>
    <row r="22" spans="2:8" x14ac:dyDescent="0.35">
      <c r="B22" s="35">
        <v>130</v>
      </c>
      <c r="C22" s="3" t="s">
        <v>230</v>
      </c>
      <c r="E22" s="3" t="s">
        <v>131</v>
      </c>
      <c r="F22" s="36">
        <f>INDEX('IOIG(2015)'!$A$6:$A$120,MATCH(Mapping!$E22,'IOIG(2015)'!$B$6:$B$120,0))</f>
        <v>1001</v>
      </c>
      <c r="G22" s="36">
        <f>INDEX('IOIG(2015)'!$C$6:$C$120,MATCH(Mapping!$E22,'IOIG(2015)'!$B$6:$B$120,0))</f>
        <v>20</v>
      </c>
      <c r="H22" s="37" t="str">
        <f t="shared" si="0"/>
        <v>Mining</v>
      </c>
    </row>
    <row r="23" spans="2:8" x14ac:dyDescent="0.35">
      <c r="B23" s="35">
        <v>140</v>
      </c>
      <c r="C23" s="3" t="s">
        <v>234</v>
      </c>
      <c r="E23" s="3" t="s">
        <v>132</v>
      </c>
      <c r="F23" s="36">
        <f>INDEX('IOIG(2015)'!$A$6:$A$120,MATCH(Mapping!$E23,'IOIG(2015)'!$B$6:$B$120,0))</f>
        <v>1101</v>
      </c>
      <c r="G23" s="36">
        <f>INDEX('IOIG(2015)'!$C$6:$C$120,MATCH(Mapping!$E23,'IOIG(2015)'!$B$6:$B$120,0))</f>
        <v>30</v>
      </c>
      <c r="H23" s="37" t="str">
        <f t="shared" si="0"/>
        <v>Manufacturing</v>
      </c>
    </row>
    <row r="24" spans="2:8" x14ac:dyDescent="0.35">
      <c r="B24" s="35">
        <v>150</v>
      </c>
      <c r="C24" s="3" t="s">
        <v>238</v>
      </c>
      <c r="E24" s="3" t="s">
        <v>135</v>
      </c>
      <c r="F24" s="36">
        <f>INDEX('IOIG(2015)'!$A$6:$A$120,MATCH(Mapping!$E24,'IOIG(2015)'!$B$6:$B$120,0))</f>
        <v>1102</v>
      </c>
      <c r="G24" s="36">
        <f>INDEX('IOIG(2015)'!$C$6:$C$120,MATCH(Mapping!$E24,'IOIG(2015)'!$B$6:$B$120,0))</f>
        <v>30</v>
      </c>
      <c r="H24" s="37" t="str">
        <f t="shared" si="0"/>
        <v>Manufacturing</v>
      </c>
    </row>
    <row r="25" spans="2:8" x14ac:dyDescent="0.35">
      <c r="B25" s="35">
        <v>160</v>
      </c>
      <c r="C25" s="3" t="s">
        <v>243</v>
      </c>
      <c r="E25" s="3" t="s">
        <v>136</v>
      </c>
      <c r="F25" s="36">
        <f>INDEX('IOIG(2015)'!$A$6:$A$120,MATCH(Mapping!$E25,'IOIG(2015)'!$B$6:$B$120,0))</f>
        <v>1103</v>
      </c>
      <c r="G25" s="36">
        <f>INDEX('IOIG(2015)'!$C$6:$C$120,MATCH(Mapping!$E25,'IOIG(2015)'!$B$6:$B$120,0))</f>
        <v>30</v>
      </c>
      <c r="H25" s="37" t="str">
        <f t="shared" si="0"/>
        <v>Manufacturing</v>
      </c>
    </row>
    <row r="26" spans="2:8" x14ac:dyDescent="0.35">
      <c r="B26" s="35">
        <v>170</v>
      </c>
      <c r="C26" s="3" t="s">
        <v>248</v>
      </c>
      <c r="E26" s="3" t="s">
        <v>137</v>
      </c>
      <c r="F26" s="36">
        <f>INDEX('IOIG(2015)'!$A$6:$A$120,MATCH(Mapping!$E26,'IOIG(2015)'!$B$6:$B$120,0))</f>
        <v>1104</v>
      </c>
      <c r="G26" s="36">
        <f>INDEX('IOIG(2015)'!$C$6:$C$120,MATCH(Mapping!$E26,'IOIG(2015)'!$B$6:$B$120,0))</f>
        <v>30</v>
      </c>
      <c r="H26" s="37" t="str">
        <f t="shared" si="0"/>
        <v>Manufacturing</v>
      </c>
    </row>
    <row r="27" spans="2:8" x14ac:dyDescent="0.35">
      <c r="B27" s="35">
        <v>180</v>
      </c>
      <c r="C27" s="3" t="s">
        <v>252</v>
      </c>
      <c r="E27" s="3" t="s">
        <v>138</v>
      </c>
      <c r="F27" s="36">
        <f>INDEX('IOIG(2015)'!$A$6:$A$120,MATCH(Mapping!$E27,'IOIG(2015)'!$B$6:$B$120,0))</f>
        <v>1105</v>
      </c>
      <c r="G27" s="36">
        <f>INDEX('IOIG(2015)'!$C$6:$C$120,MATCH(Mapping!$E27,'IOIG(2015)'!$B$6:$B$120,0))</f>
        <v>30</v>
      </c>
      <c r="H27" s="37" t="str">
        <f t="shared" si="0"/>
        <v>Manufacturing</v>
      </c>
    </row>
    <row r="28" spans="2:8" x14ac:dyDescent="0.35">
      <c r="B28" s="35">
        <v>190</v>
      </c>
      <c r="C28" s="3" t="s">
        <v>257</v>
      </c>
      <c r="E28" s="3" t="s">
        <v>139</v>
      </c>
      <c r="F28" s="36">
        <f>INDEX('IOIG(2015)'!$A$6:$A$120,MATCH(Mapping!$E28,'IOIG(2015)'!$B$6:$B$120,0))</f>
        <v>1106</v>
      </c>
      <c r="G28" s="36">
        <f>INDEX('IOIG(2015)'!$C$6:$C$120,MATCH(Mapping!$E28,'IOIG(2015)'!$B$6:$B$120,0))</f>
        <v>30</v>
      </c>
      <c r="H28" s="37" t="str">
        <f t="shared" si="0"/>
        <v>Manufacturing</v>
      </c>
    </row>
    <row r="29" spans="2:8" x14ac:dyDescent="0.35">
      <c r="B29" s="35">
        <v>200</v>
      </c>
      <c r="C29" s="3" t="s">
        <v>262</v>
      </c>
      <c r="E29" s="3" t="s">
        <v>140</v>
      </c>
      <c r="F29" s="36">
        <f>INDEX('IOIG(2015)'!$A$6:$A$120,MATCH(Mapping!$E29,'IOIG(2015)'!$B$6:$B$120,0))</f>
        <v>1107</v>
      </c>
      <c r="G29" s="36">
        <f>INDEX('IOIG(2015)'!$C$6:$C$120,MATCH(Mapping!$E29,'IOIG(2015)'!$B$6:$B$120,0))</f>
        <v>30</v>
      </c>
      <c r="H29" s="37" t="str">
        <f t="shared" si="0"/>
        <v>Manufacturing</v>
      </c>
    </row>
    <row r="30" spans="2:8" x14ac:dyDescent="0.35">
      <c r="E30" s="3" t="s">
        <v>141</v>
      </c>
      <c r="F30" s="36">
        <f>INDEX('IOIG(2015)'!$A$6:$A$120,MATCH(Mapping!$E30,'IOIG(2015)'!$B$6:$B$120,0))</f>
        <v>1108</v>
      </c>
      <c r="G30" s="36">
        <f>INDEX('IOIG(2015)'!$C$6:$C$120,MATCH(Mapping!$E30,'IOIG(2015)'!$B$6:$B$120,0))</f>
        <v>30</v>
      </c>
      <c r="H30" s="37" t="str">
        <f t="shared" si="0"/>
        <v>Manufacturing</v>
      </c>
    </row>
    <row r="31" spans="2:8" x14ac:dyDescent="0.35">
      <c r="B31"/>
      <c r="E31" s="3" t="s">
        <v>142</v>
      </c>
      <c r="F31" s="36">
        <f>INDEX('IOIG(2015)'!$A$6:$A$120,MATCH(Mapping!$E31,'IOIG(2015)'!$B$6:$B$120,0))</f>
        <v>1109</v>
      </c>
      <c r="G31" s="36">
        <f>INDEX('IOIG(2015)'!$C$6:$C$120,MATCH(Mapping!$E31,'IOIG(2015)'!$B$6:$B$120,0))</f>
        <v>30</v>
      </c>
      <c r="H31" s="37" t="str">
        <f t="shared" si="0"/>
        <v>Manufacturing</v>
      </c>
    </row>
    <row r="32" spans="2:8" x14ac:dyDescent="0.35">
      <c r="B32"/>
      <c r="E32" s="3" t="s">
        <v>143</v>
      </c>
      <c r="F32" s="36">
        <f>INDEX('IOIG(2015)'!$A$6:$A$120,MATCH(Mapping!$E32,'IOIG(2015)'!$B$6:$B$120,0))</f>
        <v>1201</v>
      </c>
      <c r="G32" s="36">
        <f>INDEX('IOIG(2015)'!$C$6:$C$120,MATCH(Mapping!$E32,'IOIG(2015)'!$B$6:$B$120,0))</f>
        <v>30</v>
      </c>
      <c r="H32" s="37" t="str">
        <f t="shared" si="0"/>
        <v>Manufacturing</v>
      </c>
    </row>
    <row r="33" spans="2:8" x14ac:dyDescent="0.35">
      <c r="B33"/>
      <c r="E33" s="3" t="s">
        <v>144</v>
      </c>
      <c r="F33" s="36">
        <f>INDEX('IOIG(2015)'!$A$6:$A$120,MATCH(Mapping!$E33,'IOIG(2015)'!$B$6:$B$120,0))</f>
        <v>1202</v>
      </c>
      <c r="G33" s="36">
        <f>INDEX('IOIG(2015)'!$C$6:$C$120,MATCH(Mapping!$E33,'IOIG(2015)'!$B$6:$B$120,0))</f>
        <v>30</v>
      </c>
      <c r="H33" s="37" t="str">
        <f t="shared" si="0"/>
        <v>Manufacturing</v>
      </c>
    </row>
    <row r="34" spans="2:8" x14ac:dyDescent="0.35">
      <c r="B34"/>
      <c r="E34" s="3" t="s">
        <v>145</v>
      </c>
      <c r="F34" s="36" t="s">
        <v>270</v>
      </c>
      <c r="G34" s="36">
        <v>30</v>
      </c>
      <c r="H34" s="37" t="s">
        <v>133</v>
      </c>
    </row>
    <row r="35" spans="2:8" x14ac:dyDescent="0.35">
      <c r="B35"/>
      <c r="E35" s="3" t="s">
        <v>146</v>
      </c>
      <c r="F35" s="36">
        <f>INDEX('IOIG(2015)'!$A$6:$A$120,MATCH(Mapping!$E35,'IOIG(2015)'!$B$6:$B$120,0))</f>
        <v>1301</v>
      </c>
      <c r="G35" s="36">
        <f>INDEX('IOIG(2015)'!$C$6:$C$120,MATCH(Mapping!$E35,'IOIG(2015)'!$B$6:$B$120,0))</f>
        <v>30</v>
      </c>
      <c r="H35" s="37" t="str">
        <f t="shared" ref="H35:H66" si="1">VLOOKUP($G35,$B:$C,2,0)</f>
        <v>Manufacturing</v>
      </c>
    </row>
    <row r="36" spans="2:8" x14ac:dyDescent="0.35">
      <c r="B36"/>
      <c r="E36" s="3" t="s">
        <v>147</v>
      </c>
      <c r="F36" s="36">
        <f>INDEX('IOIG(2015)'!$A$6:$A$120,MATCH(Mapping!$E36,'IOIG(2015)'!$B$6:$B$120,0))</f>
        <v>1302</v>
      </c>
      <c r="G36" s="36">
        <f>INDEX('IOIG(2015)'!$C$6:$C$120,MATCH(Mapping!$E36,'IOIG(2015)'!$B$6:$B$120,0))</f>
        <v>30</v>
      </c>
      <c r="H36" s="37" t="str">
        <f t="shared" si="1"/>
        <v>Manufacturing</v>
      </c>
    </row>
    <row r="37" spans="2:8" x14ac:dyDescent="0.35">
      <c r="B37"/>
      <c r="E37" s="3" t="s">
        <v>148</v>
      </c>
      <c r="F37" s="36">
        <f>INDEX('IOIG(2015)'!$A$6:$A$120,MATCH(Mapping!$E37,'IOIG(2015)'!$B$6:$B$120,0))</f>
        <v>1303</v>
      </c>
      <c r="G37" s="36">
        <f>INDEX('IOIG(2015)'!$C$6:$C$120,MATCH(Mapping!$E37,'IOIG(2015)'!$B$6:$B$120,0))</f>
        <v>30</v>
      </c>
      <c r="H37" s="37" t="str">
        <f t="shared" si="1"/>
        <v>Manufacturing</v>
      </c>
    </row>
    <row r="38" spans="2:8" x14ac:dyDescent="0.35">
      <c r="B38"/>
      <c r="E38" s="3" t="s">
        <v>149</v>
      </c>
      <c r="F38" s="36">
        <f>INDEX('IOIG(2015)'!$A$6:$A$120,MATCH(Mapping!$E38,'IOIG(2015)'!$B$6:$B$120,0))</f>
        <v>1304</v>
      </c>
      <c r="G38" s="36">
        <f>INDEX('IOIG(2015)'!$C$6:$C$120,MATCH(Mapping!$E38,'IOIG(2015)'!$B$6:$B$120,0))</f>
        <v>30</v>
      </c>
      <c r="H38" s="37" t="str">
        <f t="shared" si="1"/>
        <v>Manufacturing</v>
      </c>
    </row>
    <row r="39" spans="2:8" x14ac:dyDescent="0.35">
      <c r="B39"/>
      <c r="E39" s="3" t="s">
        <v>150</v>
      </c>
      <c r="F39" s="36">
        <f>INDEX('IOIG(2015)'!$A$6:$A$120,MATCH(Mapping!$E39,'IOIG(2015)'!$B$6:$B$120,0))</f>
        <v>1305</v>
      </c>
      <c r="G39" s="36">
        <f>INDEX('IOIG(2015)'!$C$6:$C$120,MATCH(Mapping!$E39,'IOIG(2015)'!$B$6:$B$120,0))</f>
        <v>30</v>
      </c>
      <c r="H39" s="37" t="str">
        <f t="shared" si="1"/>
        <v>Manufacturing</v>
      </c>
    </row>
    <row r="40" spans="2:8" x14ac:dyDescent="0.35">
      <c r="B40"/>
      <c r="E40" s="3" t="s">
        <v>151</v>
      </c>
      <c r="F40" s="36">
        <f>INDEX('IOIG(2015)'!$A$6:$A$120,MATCH(Mapping!$E40,'IOIG(2015)'!$B$6:$B$120,0))</f>
        <v>1306</v>
      </c>
      <c r="G40" s="36">
        <f>INDEX('IOIG(2015)'!$C$6:$C$120,MATCH(Mapping!$E40,'IOIG(2015)'!$B$6:$B$120,0))</f>
        <v>30</v>
      </c>
      <c r="H40" s="37" t="str">
        <f t="shared" si="1"/>
        <v>Manufacturing</v>
      </c>
    </row>
    <row r="41" spans="2:8" x14ac:dyDescent="0.35">
      <c r="B41"/>
      <c r="E41" s="3" t="s">
        <v>152</v>
      </c>
      <c r="F41" s="36">
        <f>INDEX('IOIG(2015)'!$A$6:$A$120,MATCH(Mapping!$E41,'IOIG(2015)'!$B$6:$B$120,0))</f>
        <v>1401</v>
      </c>
      <c r="G41" s="36">
        <f>INDEX('IOIG(2015)'!$C$6:$C$120,MATCH(Mapping!$E41,'IOIG(2015)'!$B$6:$B$120,0))</f>
        <v>30</v>
      </c>
      <c r="H41" s="37" t="str">
        <f t="shared" si="1"/>
        <v>Manufacturing</v>
      </c>
    </row>
    <row r="42" spans="2:8" x14ac:dyDescent="0.35">
      <c r="B42"/>
      <c r="E42" s="3" t="s">
        <v>153</v>
      </c>
      <c r="F42" s="36">
        <f>INDEX('IOIG(2015)'!$A$6:$A$120,MATCH(Mapping!$E42,'IOIG(2015)'!$B$6:$B$120,0))</f>
        <v>1402</v>
      </c>
      <c r="G42" s="36">
        <f>INDEX('IOIG(2015)'!$C$6:$C$120,MATCH(Mapping!$E42,'IOIG(2015)'!$B$6:$B$120,0))</f>
        <v>30</v>
      </c>
      <c r="H42" s="37" t="str">
        <f t="shared" si="1"/>
        <v>Manufacturing</v>
      </c>
    </row>
    <row r="43" spans="2:8" x14ac:dyDescent="0.35">
      <c r="B43"/>
      <c r="E43" s="3" t="s">
        <v>154</v>
      </c>
      <c r="F43" s="36">
        <f>INDEX('IOIG(2015)'!$A$6:$A$120,MATCH(Mapping!$E43,'IOIG(2015)'!$B$6:$B$120,0))</f>
        <v>1501</v>
      </c>
      <c r="G43" s="36">
        <f>INDEX('IOIG(2015)'!$C$6:$C$120,MATCH(Mapping!$E43,'IOIG(2015)'!$B$6:$B$120,0))</f>
        <v>30</v>
      </c>
      <c r="H43" s="37" t="str">
        <f t="shared" si="1"/>
        <v>Manufacturing</v>
      </c>
    </row>
    <row r="44" spans="2:8" x14ac:dyDescent="0.35">
      <c r="B44"/>
      <c r="E44" s="3" t="s">
        <v>155</v>
      </c>
      <c r="F44" s="36">
        <f>INDEX('IOIG(2015)'!$A$6:$A$120,MATCH(Mapping!$E44,'IOIG(2015)'!$B$6:$B$120,0))</f>
        <v>1502</v>
      </c>
      <c r="G44" s="36">
        <f>INDEX('IOIG(2015)'!$C$6:$C$120,MATCH(Mapping!$E44,'IOIG(2015)'!$B$6:$B$120,0))</f>
        <v>30</v>
      </c>
      <c r="H44" s="37" t="str">
        <f t="shared" si="1"/>
        <v>Manufacturing</v>
      </c>
    </row>
    <row r="45" spans="2:8" x14ac:dyDescent="0.35">
      <c r="B45"/>
      <c r="E45" s="3" t="s">
        <v>156</v>
      </c>
      <c r="F45" s="36">
        <f>INDEX('IOIG(2015)'!$A$6:$A$120,MATCH(Mapping!$E45,'IOIG(2015)'!$B$6:$B$120,0))</f>
        <v>1601</v>
      </c>
      <c r="G45" s="36">
        <f>INDEX('IOIG(2015)'!$C$6:$C$120,MATCH(Mapping!$E45,'IOIG(2015)'!$B$6:$B$120,0))</f>
        <v>30</v>
      </c>
      <c r="H45" s="37" t="str">
        <f t="shared" si="1"/>
        <v>Manufacturing</v>
      </c>
    </row>
    <row r="46" spans="2:8" x14ac:dyDescent="0.35">
      <c r="B46"/>
      <c r="E46" s="3" t="s">
        <v>157</v>
      </c>
      <c r="F46" s="36">
        <f>INDEX('IOIG(2015)'!$A$6:$A$120,MATCH(Mapping!$E46,'IOIG(2015)'!$B$6:$B$120,0))</f>
        <v>1701</v>
      </c>
      <c r="G46" s="36">
        <f>INDEX('IOIG(2015)'!$C$6:$C$120,MATCH(Mapping!$E46,'IOIG(2015)'!$B$6:$B$120,0))</f>
        <v>30</v>
      </c>
      <c r="H46" s="37" t="str">
        <f t="shared" si="1"/>
        <v>Manufacturing</v>
      </c>
    </row>
    <row r="47" spans="2:8" x14ac:dyDescent="0.35">
      <c r="B47"/>
      <c r="E47" s="3" t="s">
        <v>158</v>
      </c>
      <c r="F47" s="36">
        <f>INDEX('IOIG(2015)'!$A$6:$A$120,MATCH(Mapping!$E47,'IOIG(2015)'!$B$6:$B$120,0))</f>
        <v>1801</v>
      </c>
      <c r="G47" s="36">
        <f>INDEX('IOIG(2015)'!$C$6:$C$120,MATCH(Mapping!$E47,'IOIG(2015)'!$B$6:$B$120,0))</f>
        <v>30</v>
      </c>
      <c r="H47" s="37" t="str">
        <f t="shared" si="1"/>
        <v>Manufacturing</v>
      </c>
    </row>
    <row r="48" spans="2:8" x14ac:dyDescent="0.35">
      <c r="B48"/>
      <c r="E48" s="3" t="s">
        <v>159</v>
      </c>
      <c r="F48" s="36">
        <f>INDEX('IOIG(2015)'!$A$6:$A$120,MATCH(Mapping!$E48,'IOIG(2015)'!$B$6:$B$120,0))</f>
        <v>1802</v>
      </c>
      <c r="G48" s="36">
        <f>INDEX('IOIG(2015)'!$C$6:$C$120,MATCH(Mapping!$E48,'IOIG(2015)'!$B$6:$B$120,0))</f>
        <v>30</v>
      </c>
      <c r="H48" s="37" t="str">
        <f t="shared" si="1"/>
        <v>Manufacturing</v>
      </c>
    </row>
    <row r="49" spans="2:8" x14ac:dyDescent="0.35">
      <c r="B49"/>
      <c r="E49" s="3" t="s">
        <v>160</v>
      </c>
      <c r="F49" s="36">
        <f>INDEX('IOIG(2015)'!$A$6:$A$120,MATCH(Mapping!$E49,'IOIG(2015)'!$B$6:$B$120,0))</f>
        <v>1803</v>
      </c>
      <c r="G49" s="36">
        <f>INDEX('IOIG(2015)'!$C$6:$C$120,MATCH(Mapping!$E49,'IOIG(2015)'!$B$6:$B$120,0))</f>
        <v>30</v>
      </c>
      <c r="H49" s="37" t="str">
        <f t="shared" si="1"/>
        <v>Manufacturing</v>
      </c>
    </row>
    <row r="50" spans="2:8" x14ac:dyDescent="0.35">
      <c r="B50"/>
      <c r="E50" s="3" t="s">
        <v>161</v>
      </c>
      <c r="F50" s="36">
        <f>INDEX('IOIG(2015)'!$A$6:$A$120,MATCH(Mapping!$E50,'IOIG(2015)'!$B$6:$B$120,0))</f>
        <v>1804</v>
      </c>
      <c r="G50" s="36">
        <f>INDEX('IOIG(2015)'!$C$6:$C$120,MATCH(Mapping!$E50,'IOIG(2015)'!$B$6:$B$120,0))</f>
        <v>30</v>
      </c>
      <c r="H50" s="37" t="str">
        <f t="shared" si="1"/>
        <v>Manufacturing</v>
      </c>
    </row>
    <row r="51" spans="2:8" x14ac:dyDescent="0.35">
      <c r="B51"/>
      <c r="E51" s="3" t="s">
        <v>162</v>
      </c>
      <c r="F51" s="36">
        <f>INDEX('IOIG(2015)'!$A$6:$A$120,MATCH(Mapping!$E51,'IOIG(2015)'!$B$6:$B$120,0))</f>
        <v>1901</v>
      </c>
      <c r="G51" s="36">
        <f>INDEX('IOIG(2015)'!$C$6:$C$120,MATCH(Mapping!$E51,'IOIG(2015)'!$B$6:$B$120,0))</f>
        <v>30</v>
      </c>
      <c r="H51" s="37" t="str">
        <f t="shared" si="1"/>
        <v>Manufacturing</v>
      </c>
    </row>
    <row r="52" spans="2:8" x14ac:dyDescent="0.35">
      <c r="B52"/>
      <c r="E52" s="3" t="s">
        <v>163</v>
      </c>
      <c r="F52" s="36">
        <f>INDEX('IOIG(2015)'!$A$6:$A$120,MATCH(Mapping!$E52,'IOIG(2015)'!$B$6:$B$120,0))</f>
        <v>1902</v>
      </c>
      <c r="G52" s="36">
        <f>INDEX('IOIG(2015)'!$C$6:$C$120,MATCH(Mapping!$E52,'IOIG(2015)'!$B$6:$B$120,0))</f>
        <v>30</v>
      </c>
      <c r="H52" s="37" t="str">
        <f t="shared" si="1"/>
        <v>Manufacturing</v>
      </c>
    </row>
    <row r="53" spans="2:8" x14ac:dyDescent="0.35">
      <c r="B53"/>
      <c r="E53" s="3" t="s">
        <v>164</v>
      </c>
      <c r="F53" s="36">
        <f>INDEX('IOIG(2015)'!$A$6:$A$120,MATCH(Mapping!$E53,'IOIG(2015)'!$B$6:$B$120,0))</f>
        <v>2001</v>
      </c>
      <c r="G53" s="36">
        <f>INDEX('IOIG(2015)'!$C$6:$C$120,MATCH(Mapping!$E53,'IOIG(2015)'!$B$6:$B$120,0))</f>
        <v>30</v>
      </c>
      <c r="H53" s="37" t="str">
        <f t="shared" si="1"/>
        <v>Manufacturing</v>
      </c>
    </row>
    <row r="54" spans="2:8" x14ac:dyDescent="0.35">
      <c r="B54"/>
      <c r="E54" s="3" t="s">
        <v>165</v>
      </c>
      <c r="F54" s="36">
        <f>INDEX('IOIG(2015)'!$A$6:$A$120,MATCH(Mapping!$E54,'IOIG(2015)'!$B$6:$B$120,0))</f>
        <v>2002</v>
      </c>
      <c r="G54" s="36">
        <f>INDEX('IOIG(2015)'!$C$6:$C$120,MATCH(Mapping!$E54,'IOIG(2015)'!$B$6:$B$120,0))</f>
        <v>30</v>
      </c>
      <c r="H54" s="37" t="str">
        <f t="shared" si="1"/>
        <v>Manufacturing</v>
      </c>
    </row>
    <row r="55" spans="2:8" x14ac:dyDescent="0.35">
      <c r="B55"/>
      <c r="E55" s="3" t="s">
        <v>166</v>
      </c>
      <c r="F55" s="36">
        <f>INDEX('IOIG(2015)'!$A$6:$A$120,MATCH(Mapping!$E55,'IOIG(2015)'!$B$6:$B$120,0))</f>
        <v>2003</v>
      </c>
      <c r="G55" s="36">
        <f>INDEX('IOIG(2015)'!$C$6:$C$120,MATCH(Mapping!$E55,'IOIG(2015)'!$B$6:$B$120,0))</f>
        <v>30</v>
      </c>
      <c r="H55" s="37" t="str">
        <f t="shared" si="1"/>
        <v>Manufacturing</v>
      </c>
    </row>
    <row r="56" spans="2:8" x14ac:dyDescent="0.35">
      <c r="B56"/>
      <c r="E56" s="3" t="s">
        <v>167</v>
      </c>
      <c r="F56" s="36">
        <f>INDEX('IOIG(2015)'!$A$6:$A$120,MATCH(Mapping!$E56,'IOIG(2015)'!$B$6:$B$120,0))</f>
        <v>2004</v>
      </c>
      <c r="G56" s="36">
        <f>INDEX('IOIG(2015)'!$C$6:$C$120,MATCH(Mapping!$E56,'IOIG(2015)'!$B$6:$B$120,0))</f>
        <v>30</v>
      </c>
      <c r="H56" s="37" t="str">
        <f t="shared" si="1"/>
        <v>Manufacturing</v>
      </c>
    </row>
    <row r="57" spans="2:8" x14ac:dyDescent="0.35">
      <c r="B57"/>
      <c r="E57" s="3" t="s">
        <v>168</v>
      </c>
      <c r="F57" s="36">
        <f>INDEX('IOIG(2015)'!$A$6:$A$120,MATCH(Mapping!$E57,'IOIG(2015)'!$B$6:$B$120,0))</f>
        <v>2005</v>
      </c>
      <c r="G57" s="36">
        <f>INDEX('IOIG(2015)'!$C$6:$C$120,MATCH(Mapping!$E57,'IOIG(2015)'!$B$6:$B$120,0))</f>
        <v>30</v>
      </c>
      <c r="H57" s="37" t="str">
        <f t="shared" si="1"/>
        <v>Manufacturing</v>
      </c>
    </row>
    <row r="58" spans="2:8" x14ac:dyDescent="0.35">
      <c r="B58"/>
      <c r="E58" s="3" t="s">
        <v>169</v>
      </c>
      <c r="F58" s="36">
        <f>INDEX('IOIG(2015)'!$A$6:$A$120,MATCH(Mapping!$E58,'IOIG(2015)'!$B$6:$B$120,0))</f>
        <v>2101</v>
      </c>
      <c r="G58" s="36">
        <f>INDEX('IOIG(2015)'!$C$6:$C$120,MATCH(Mapping!$E58,'IOIG(2015)'!$B$6:$B$120,0))</f>
        <v>30</v>
      </c>
      <c r="H58" s="37" t="str">
        <f t="shared" si="1"/>
        <v>Manufacturing</v>
      </c>
    </row>
    <row r="59" spans="2:8" x14ac:dyDescent="0.35">
      <c r="B59"/>
      <c r="E59" s="3" t="s">
        <v>170</v>
      </c>
      <c r="F59" s="36">
        <f>INDEX('IOIG(2015)'!$A$6:$A$120,MATCH(Mapping!$E59,'IOIG(2015)'!$B$6:$B$120,0))</f>
        <v>2102</v>
      </c>
      <c r="G59" s="36">
        <f>INDEX('IOIG(2015)'!$C$6:$C$120,MATCH(Mapping!$E59,'IOIG(2015)'!$B$6:$B$120,0))</f>
        <v>30</v>
      </c>
      <c r="H59" s="37" t="str">
        <f t="shared" si="1"/>
        <v>Manufacturing</v>
      </c>
    </row>
    <row r="60" spans="2:8" x14ac:dyDescent="0.35">
      <c r="B60"/>
      <c r="E60" s="3" t="s">
        <v>171</v>
      </c>
      <c r="F60" s="36">
        <f>INDEX('IOIG(2015)'!$A$6:$A$120,MATCH(Mapping!$E60,'IOIG(2015)'!$B$6:$B$120,0))</f>
        <v>2201</v>
      </c>
      <c r="G60" s="36">
        <f>INDEX('IOIG(2015)'!$C$6:$C$120,MATCH(Mapping!$E60,'IOIG(2015)'!$B$6:$B$120,0))</f>
        <v>30</v>
      </c>
      <c r="H60" s="37" t="str">
        <f t="shared" si="1"/>
        <v>Manufacturing</v>
      </c>
    </row>
    <row r="61" spans="2:8" x14ac:dyDescent="0.35">
      <c r="B61"/>
      <c r="E61" s="3" t="s">
        <v>172</v>
      </c>
      <c r="F61" s="36">
        <f>INDEX('IOIG(2015)'!$A$6:$A$120,MATCH(Mapping!$E61,'IOIG(2015)'!$B$6:$B$120,0))</f>
        <v>2202</v>
      </c>
      <c r="G61" s="36">
        <f>INDEX('IOIG(2015)'!$C$6:$C$120,MATCH(Mapping!$E61,'IOIG(2015)'!$B$6:$B$120,0))</f>
        <v>30</v>
      </c>
      <c r="H61" s="37" t="str">
        <f t="shared" si="1"/>
        <v>Manufacturing</v>
      </c>
    </row>
    <row r="62" spans="2:8" x14ac:dyDescent="0.35">
      <c r="B62"/>
      <c r="E62" s="3" t="s">
        <v>173</v>
      </c>
      <c r="F62" s="36">
        <f>INDEX('IOIG(2015)'!$A$6:$A$120,MATCH(Mapping!$E62,'IOIG(2015)'!$B$6:$B$120,0))</f>
        <v>2203</v>
      </c>
      <c r="G62" s="36">
        <f>INDEX('IOIG(2015)'!$C$6:$C$120,MATCH(Mapping!$E62,'IOIG(2015)'!$B$6:$B$120,0))</f>
        <v>30</v>
      </c>
      <c r="H62" s="37" t="str">
        <f t="shared" si="1"/>
        <v>Manufacturing</v>
      </c>
    </row>
    <row r="63" spans="2:8" x14ac:dyDescent="0.35">
      <c r="B63"/>
      <c r="E63" s="3" t="s">
        <v>174</v>
      </c>
      <c r="F63" s="36">
        <f>INDEX('IOIG(2015)'!$A$6:$A$120,MATCH(Mapping!$E63,'IOIG(2015)'!$B$6:$B$120,0))</f>
        <v>2204</v>
      </c>
      <c r="G63" s="36">
        <f>INDEX('IOIG(2015)'!$C$6:$C$120,MATCH(Mapping!$E63,'IOIG(2015)'!$B$6:$B$120,0))</f>
        <v>30</v>
      </c>
      <c r="H63" s="37" t="str">
        <f t="shared" si="1"/>
        <v>Manufacturing</v>
      </c>
    </row>
    <row r="64" spans="2:8" x14ac:dyDescent="0.35">
      <c r="B64"/>
      <c r="E64" s="3" t="s">
        <v>175</v>
      </c>
      <c r="F64" s="36">
        <f>INDEX('IOIG(2015)'!$A$6:$A$120,MATCH(Mapping!$E64,'IOIG(2015)'!$B$6:$B$120,0))</f>
        <v>2301</v>
      </c>
      <c r="G64" s="36">
        <f>INDEX('IOIG(2015)'!$C$6:$C$120,MATCH(Mapping!$E64,'IOIG(2015)'!$B$6:$B$120,0))</f>
        <v>30</v>
      </c>
      <c r="H64" s="37" t="str">
        <f t="shared" si="1"/>
        <v>Manufacturing</v>
      </c>
    </row>
    <row r="65" spans="2:8" x14ac:dyDescent="0.35">
      <c r="B65"/>
      <c r="E65" s="3" t="s">
        <v>176</v>
      </c>
      <c r="F65" s="36">
        <f>INDEX('IOIG(2015)'!$A$6:$A$120,MATCH(Mapping!$E65,'IOIG(2015)'!$B$6:$B$120,0))</f>
        <v>2302</v>
      </c>
      <c r="G65" s="36">
        <f>INDEX('IOIG(2015)'!$C$6:$C$120,MATCH(Mapping!$E65,'IOIG(2015)'!$B$6:$B$120,0))</f>
        <v>30</v>
      </c>
      <c r="H65" s="37" t="str">
        <f t="shared" si="1"/>
        <v>Manufacturing</v>
      </c>
    </row>
    <row r="66" spans="2:8" x14ac:dyDescent="0.35">
      <c r="B66"/>
      <c r="E66" s="3" t="s">
        <v>177</v>
      </c>
      <c r="F66" s="36">
        <f>INDEX('IOIG(2015)'!$A$6:$A$120,MATCH(Mapping!$E66,'IOIG(2015)'!$B$6:$B$120,0))</f>
        <v>2303</v>
      </c>
      <c r="G66" s="36">
        <f>INDEX('IOIG(2015)'!$C$6:$C$120,MATCH(Mapping!$E66,'IOIG(2015)'!$B$6:$B$120,0))</f>
        <v>30</v>
      </c>
      <c r="H66" s="37" t="str">
        <f t="shared" si="1"/>
        <v>Manufacturing</v>
      </c>
    </row>
    <row r="67" spans="2:8" x14ac:dyDescent="0.35">
      <c r="B67"/>
      <c r="E67" s="3" t="s">
        <v>178</v>
      </c>
      <c r="F67" s="36">
        <f>INDEX('IOIG(2015)'!$A$6:$A$120,MATCH(Mapping!$E67,'IOIG(2015)'!$B$6:$B$120,0))</f>
        <v>2304</v>
      </c>
      <c r="G67" s="36">
        <f>INDEX('IOIG(2015)'!$C$6:$C$120,MATCH(Mapping!$E67,'IOIG(2015)'!$B$6:$B$120,0))</f>
        <v>30</v>
      </c>
      <c r="H67" s="37" t="str">
        <f t="shared" ref="H67:H98" si="2">VLOOKUP($G67,$B:$C,2,0)</f>
        <v>Manufacturing</v>
      </c>
    </row>
    <row r="68" spans="2:8" x14ac:dyDescent="0.35">
      <c r="B68"/>
      <c r="E68" s="3" t="s">
        <v>179</v>
      </c>
      <c r="F68" s="36">
        <f>INDEX('IOIG(2015)'!$A$6:$A$120,MATCH(Mapping!$E68,'IOIG(2015)'!$B$6:$B$120,0))</f>
        <v>2401</v>
      </c>
      <c r="G68" s="36">
        <f>INDEX('IOIG(2015)'!$C$6:$C$120,MATCH(Mapping!$E68,'IOIG(2015)'!$B$6:$B$120,0))</f>
        <v>30</v>
      </c>
      <c r="H68" s="37" t="str">
        <f t="shared" si="2"/>
        <v>Manufacturing</v>
      </c>
    </row>
    <row r="69" spans="2:8" x14ac:dyDescent="0.35">
      <c r="B69"/>
      <c r="E69" s="3" t="s">
        <v>180</v>
      </c>
      <c r="F69" s="36">
        <f>INDEX('IOIG(2015)'!$A$6:$A$120,MATCH(Mapping!$E69,'IOIG(2015)'!$B$6:$B$120,0))</f>
        <v>2403</v>
      </c>
      <c r="G69" s="36">
        <f>INDEX('IOIG(2015)'!$C$6:$C$120,MATCH(Mapping!$E69,'IOIG(2015)'!$B$6:$B$120,0))</f>
        <v>30</v>
      </c>
      <c r="H69" s="37" t="str">
        <f t="shared" si="2"/>
        <v>Manufacturing</v>
      </c>
    </row>
    <row r="70" spans="2:8" x14ac:dyDescent="0.35">
      <c r="B70"/>
      <c r="E70" s="3" t="s">
        <v>181</v>
      </c>
      <c r="F70" s="36">
        <f>INDEX('IOIG(2015)'!$A$6:$A$120,MATCH(Mapping!$E70,'IOIG(2015)'!$B$6:$B$120,0))</f>
        <v>2404</v>
      </c>
      <c r="G70" s="36">
        <f>INDEX('IOIG(2015)'!$C$6:$C$120,MATCH(Mapping!$E70,'IOIG(2015)'!$B$6:$B$120,0))</f>
        <v>30</v>
      </c>
      <c r="H70" s="37" t="str">
        <f t="shared" si="2"/>
        <v>Manufacturing</v>
      </c>
    </row>
    <row r="71" spans="2:8" x14ac:dyDescent="0.35">
      <c r="B71"/>
      <c r="E71" s="3" t="s">
        <v>182</v>
      </c>
      <c r="F71" s="36">
        <f>INDEX('IOIG(2015)'!$A$6:$A$120,MATCH(Mapping!$E71,'IOIG(2015)'!$B$6:$B$120,0))</f>
        <v>2405</v>
      </c>
      <c r="G71" s="36">
        <f>INDEX('IOIG(2015)'!$C$6:$C$120,MATCH(Mapping!$E71,'IOIG(2015)'!$B$6:$B$120,0))</f>
        <v>30</v>
      </c>
      <c r="H71" s="37" t="str">
        <f t="shared" si="2"/>
        <v>Manufacturing</v>
      </c>
    </row>
    <row r="72" spans="2:8" x14ac:dyDescent="0.35">
      <c r="B72"/>
      <c r="E72" s="3" t="s">
        <v>183</v>
      </c>
      <c r="F72" s="36">
        <f>INDEX('IOIG(2015)'!$A$6:$A$120,MATCH(Mapping!$E72,'IOIG(2015)'!$B$6:$B$120,0))</f>
        <v>2501</v>
      </c>
      <c r="G72" s="36">
        <f>INDEX('IOIG(2015)'!$C$6:$C$120,MATCH(Mapping!$E72,'IOIG(2015)'!$B$6:$B$120,0))</f>
        <v>30</v>
      </c>
      <c r="H72" s="37" t="str">
        <f t="shared" si="2"/>
        <v>Manufacturing</v>
      </c>
    </row>
    <row r="73" spans="2:8" x14ac:dyDescent="0.35">
      <c r="B73"/>
      <c r="E73" s="3" t="s">
        <v>184</v>
      </c>
      <c r="F73" s="36">
        <f>INDEX('IOIG(2015)'!$A$6:$A$120,MATCH(Mapping!$E73,'IOIG(2015)'!$B$6:$B$120,0))</f>
        <v>2502</v>
      </c>
      <c r="G73" s="36">
        <f>INDEX('IOIG(2015)'!$C$6:$C$120,MATCH(Mapping!$E73,'IOIG(2015)'!$B$6:$B$120,0))</f>
        <v>30</v>
      </c>
      <c r="H73" s="37" t="str">
        <f t="shared" si="2"/>
        <v>Manufacturing</v>
      </c>
    </row>
    <row r="74" spans="2:8" x14ac:dyDescent="0.35">
      <c r="B74"/>
      <c r="E74" s="3" t="s">
        <v>185</v>
      </c>
      <c r="F74" s="36">
        <f>INDEX('IOIG(2015)'!$A$6:$A$120,MATCH(Mapping!$E74,'IOIG(2015)'!$B$6:$B$120,0))</f>
        <v>2601</v>
      </c>
      <c r="G74" s="36">
        <f>INDEX('IOIG(2015)'!$C$6:$C$120,MATCH(Mapping!$E74,'IOIG(2015)'!$B$6:$B$120,0))</f>
        <v>40</v>
      </c>
      <c r="H74" s="37" t="str">
        <f t="shared" si="2"/>
        <v>Electricity, Gas, Water and Waste Services</v>
      </c>
    </row>
    <row r="75" spans="2:8" x14ac:dyDescent="0.35">
      <c r="B75"/>
      <c r="E75" s="3" t="s">
        <v>188</v>
      </c>
      <c r="F75" s="36">
        <f>INDEX('IOIG(2015)'!$A$6:$A$120,MATCH(Mapping!$E75,'IOIG(2015)'!$B$6:$B$120,0))</f>
        <v>2605</v>
      </c>
      <c r="G75" s="36">
        <f>INDEX('IOIG(2015)'!$C$6:$C$120,MATCH(Mapping!$E75,'IOIG(2015)'!$B$6:$B$120,0))</f>
        <v>40</v>
      </c>
      <c r="H75" s="37" t="str">
        <f t="shared" si="2"/>
        <v>Electricity, Gas, Water and Waste Services</v>
      </c>
    </row>
    <row r="76" spans="2:8" x14ac:dyDescent="0.35">
      <c r="B76"/>
      <c r="E76" s="3" t="s">
        <v>189</v>
      </c>
      <c r="F76" s="36">
        <f>INDEX('IOIG(2015)'!$A$6:$A$120,MATCH(Mapping!$E76,'IOIG(2015)'!$B$6:$B$120,0))</f>
        <v>2701</v>
      </c>
      <c r="G76" s="36">
        <f>INDEX('IOIG(2015)'!$C$6:$C$120,MATCH(Mapping!$E76,'IOIG(2015)'!$B$6:$B$120,0))</f>
        <v>40</v>
      </c>
      <c r="H76" s="37" t="str">
        <f t="shared" si="2"/>
        <v>Electricity, Gas, Water and Waste Services</v>
      </c>
    </row>
    <row r="77" spans="2:8" x14ac:dyDescent="0.35">
      <c r="B77"/>
      <c r="E77" s="3" t="s">
        <v>190</v>
      </c>
      <c r="F77" s="36">
        <f>INDEX('IOIG(2015)'!$A$6:$A$120,MATCH(Mapping!$E77,'IOIG(2015)'!$B$6:$B$120,0))</f>
        <v>2801</v>
      </c>
      <c r="G77" s="36">
        <f>INDEX('IOIG(2015)'!$C$6:$C$120,MATCH(Mapping!$E77,'IOIG(2015)'!$B$6:$B$120,0))</f>
        <v>40</v>
      </c>
      <c r="H77" s="37" t="str">
        <f t="shared" si="2"/>
        <v>Electricity, Gas, Water and Waste Services</v>
      </c>
    </row>
    <row r="78" spans="2:8" x14ac:dyDescent="0.35">
      <c r="B78"/>
      <c r="E78" s="3" t="s">
        <v>191</v>
      </c>
      <c r="F78" s="36">
        <f>INDEX('IOIG(2015)'!$A$6:$A$120,MATCH(Mapping!$E78,'IOIG(2015)'!$B$6:$B$120,0))</f>
        <v>2901</v>
      </c>
      <c r="G78" s="36">
        <f>INDEX('IOIG(2015)'!$C$6:$C$120,MATCH(Mapping!$E78,'IOIG(2015)'!$B$6:$B$120,0))</f>
        <v>40</v>
      </c>
      <c r="H78" s="37" t="str">
        <f t="shared" si="2"/>
        <v>Electricity, Gas, Water and Waste Services</v>
      </c>
    </row>
    <row r="79" spans="2:8" x14ac:dyDescent="0.35">
      <c r="B79"/>
      <c r="E79" s="3" t="s">
        <v>192</v>
      </c>
      <c r="F79" s="36">
        <f>INDEX('IOIG(2015)'!$A$6:$A$120,MATCH(Mapping!$E79,'IOIG(2015)'!$B$6:$B$120,0))</f>
        <v>3001</v>
      </c>
      <c r="G79" s="36">
        <f>INDEX('IOIG(2015)'!$C$6:$C$120,MATCH(Mapping!$E79,'IOIG(2015)'!$B$6:$B$120,0))</f>
        <v>50</v>
      </c>
      <c r="H79" s="37" t="str">
        <f t="shared" si="2"/>
        <v>Construction</v>
      </c>
    </row>
    <row r="80" spans="2:8" x14ac:dyDescent="0.35">
      <c r="B80"/>
      <c r="E80" s="3" t="s">
        <v>195</v>
      </c>
      <c r="F80" s="36">
        <f>INDEX('IOIG(2015)'!$A$6:$A$120,MATCH(Mapping!$E80,'IOIG(2015)'!$B$6:$B$120,0))</f>
        <v>3002</v>
      </c>
      <c r="G80" s="36">
        <f>INDEX('IOIG(2015)'!$C$6:$C$120,MATCH(Mapping!$E80,'IOIG(2015)'!$B$6:$B$120,0))</f>
        <v>50</v>
      </c>
      <c r="H80" s="37" t="str">
        <f t="shared" si="2"/>
        <v>Construction</v>
      </c>
    </row>
    <row r="81" spans="2:8" x14ac:dyDescent="0.35">
      <c r="B81"/>
      <c r="E81" s="3" t="s">
        <v>54</v>
      </c>
      <c r="F81" s="36">
        <f>INDEX('IOIG(2015)'!$A$6:$A$120,MATCH(Mapping!$E81,'IOIG(2015)'!$B$6:$B$120,0))</f>
        <v>3101</v>
      </c>
      <c r="G81" s="36">
        <f>INDEX('IOIG(2015)'!$C$6:$C$120,MATCH(Mapping!$E81,'IOIG(2015)'!$B$6:$B$120,0))</f>
        <v>50</v>
      </c>
      <c r="H81" s="37" t="str">
        <f t="shared" si="2"/>
        <v>Construction</v>
      </c>
    </row>
    <row r="82" spans="2:8" x14ac:dyDescent="0.35">
      <c r="B82"/>
      <c r="E82" s="3" t="s">
        <v>196</v>
      </c>
      <c r="F82" s="36">
        <f>INDEX('IOIG(2015)'!$A$6:$A$120,MATCH(Mapping!$E82,'IOIG(2015)'!$B$6:$B$120,0))</f>
        <v>3201</v>
      </c>
      <c r="G82" s="36">
        <f>INDEX('IOIG(2015)'!$C$6:$C$120,MATCH(Mapping!$E82,'IOIG(2015)'!$B$6:$B$120,0))</f>
        <v>50</v>
      </c>
      <c r="H82" s="37" t="str">
        <f t="shared" si="2"/>
        <v>Construction</v>
      </c>
    </row>
    <row r="83" spans="2:8" x14ac:dyDescent="0.35">
      <c r="B83"/>
      <c r="E83" s="3" t="s">
        <v>197</v>
      </c>
      <c r="F83" s="36">
        <f>INDEX('IOIG(2015)'!$A$6:$A$120,MATCH(Mapping!$E83,'IOIG(2015)'!$B$6:$B$120,0))</f>
        <v>3301</v>
      </c>
      <c r="G83" s="36">
        <f>INDEX('IOIG(2015)'!$C$6:$C$120,MATCH(Mapping!$E83,'IOIG(2015)'!$B$6:$B$120,0))</f>
        <v>60</v>
      </c>
      <c r="H83" s="37" t="str">
        <f t="shared" si="2"/>
        <v>Wholesale Trade</v>
      </c>
    </row>
    <row r="84" spans="2:8" x14ac:dyDescent="0.35">
      <c r="B84"/>
      <c r="E84" s="3" t="s">
        <v>199</v>
      </c>
      <c r="F84" s="36">
        <f>INDEX('IOIG(2015)'!$A$6:$A$120,MATCH(Mapping!$E84,'IOIG(2015)'!$B$6:$B$120,0))</f>
        <v>3901</v>
      </c>
      <c r="G84" s="36">
        <f>INDEX('IOIG(2015)'!$C$6:$C$120,MATCH(Mapping!$E84,'IOIG(2015)'!$B$6:$B$120,0))</f>
        <v>70</v>
      </c>
      <c r="H84" s="37" t="str">
        <f t="shared" si="2"/>
        <v>Retail Trade</v>
      </c>
    </row>
    <row r="85" spans="2:8" x14ac:dyDescent="0.35">
      <c r="B85"/>
      <c r="E85" s="3" t="s">
        <v>201</v>
      </c>
      <c r="F85" s="36">
        <f>INDEX('IOIG(2015)'!$A$6:$A$120,MATCH(Mapping!$E85,'IOIG(2015)'!$B$6:$B$120,0))</f>
        <v>4401</v>
      </c>
      <c r="G85" s="36">
        <f>INDEX('IOIG(2015)'!$C$6:$C$120,MATCH(Mapping!$E85,'IOIG(2015)'!$B$6:$B$120,0))</f>
        <v>80</v>
      </c>
      <c r="H85" s="37" t="str">
        <f t="shared" si="2"/>
        <v>Accommodation and Food Services</v>
      </c>
    </row>
    <row r="86" spans="2:8" x14ac:dyDescent="0.35">
      <c r="B86"/>
      <c r="E86" s="3" t="s">
        <v>204</v>
      </c>
      <c r="F86" s="36">
        <f>INDEX('IOIG(2015)'!$A$6:$A$120,MATCH(Mapping!$E86,'IOIG(2015)'!$B$6:$B$120,0))</f>
        <v>4501</v>
      </c>
      <c r="G86" s="36">
        <f>INDEX('IOIG(2015)'!$C$6:$C$120,MATCH(Mapping!$E86,'IOIG(2015)'!$B$6:$B$120,0))</f>
        <v>80</v>
      </c>
      <c r="H86" s="37" t="str">
        <f t="shared" si="2"/>
        <v>Accommodation and Food Services</v>
      </c>
    </row>
    <row r="87" spans="2:8" x14ac:dyDescent="0.35">
      <c r="B87"/>
      <c r="E87" s="3" t="s">
        <v>205</v>
      </c>
      <c r="F87" s="36">
        <f>INDEX('IOIG(2015)'!$A$6:$A$120,MATCH(Mapping!$E87,'IOIG(2015)'!$B$6:$B$120,0))</f>
        <v>4601</v>
      </c>
      <c r="G87" s="36">
        <f>INDEX('IOIG(2015)'!$C$6:$C$120,MATCH(Mapping!$E87,'IOIG(2015)'!$B$6:$B$120,0))</f>
        <v>90</v>
      </c>
      <c r="H87" s="37" t="str">
        <f t="shared" si="2"/>
        <v>Transport, Postal and Warehousing</v>
      </c>
    </row>
    <row r="88" spans="2:8" x14ac:dyDescent="0.35">
      <c r="B88"/>
      <c r="E88" s="3" t="s">
        <v>208</v>
      </c>
      <c r="F88" s="36">
        <f>INDEX('IOIG(2015)'!$A$6:$A$120,MATCH(Mapping!$E88,'IOIG(2015)'!$B$6:$B$120,0))</f>
        <v>4701</v>
      </c>
      <c r="G88" s="36">
        <f>INDEX('IOIG(2015)'!$C$6:$C$120,MATCH(Mapping!$E88,'IOIG(2015)'!$B$6:$B$120,0))</f>
        <v>90</v>
      </c>
      <c r="H88" s="37" t="str">
        <f t="shared" si="2"/>
        <v>Transport, Postal and Warehousing</v>
      </c>
    </row>
    <row r="89" spans="2:8" x14ac:dyDescent="0.35">
      <c r="B89"/>
      <c r="E89" s="3" t="s">
        <v>209</v>
      </c>
      <c r="F89" s="36">
        <f>INDEX('IOIG(2015)'!$A$6:$A$120,MATCH(Mapping!$E89,'IOIG(2015)'!$B$6:$B$120,0))</f>
        <v>4801</v>
      </c>
      <c r="G89" s="36">
        <f>INDEX('IOIG(2015)'!$C$6:$C$120,MATCH(Mapping!$E89,'IOIG(2015)'!$B$6:$B$120,0))</f>
        <v>90</v>
      </c>
      <c r="H89" s="37" t="str">
        <f t="shared" si="2"/>
        <v>Transport, Postal and Warehousing</v>
      </c>
    </row>
    <row r="90" spans="2:8" x14ac:dyDescent="0.35">
      <c r="B90"/>
      <c r="E90" s="3" t="s">
        <v>210</v>
      </c>
      <c r="F90" s="36">
        <f>INDEX('IOIG(2015)'!$A$6:$A$120,MATCH(Mapping!$E90,'IOIG(2015)'!$B$6:$B$120,0))</f>
        <v>4901</v>
      </c>
      <c r="G90" s="36">
        <f>INDEX('IOIG(2015)'!$C$6:$C$120,MATCH(Mapping!$E90,'IOIG(2015)'!$B$6:$B$120,0))</f>
        <v>90</v>
      </c>
      <c r="H90" s="37" t="str">
        <f t="shared" si="2"/>
        <v>Transport, Postal and Warehousing</v>
      </c>
    </row>
    <row r="91" spans="2:8" x14ac:dyDescent="0.35">
      <c r="B91"/>
      <c r="E91" s="3" t="s">
        <v>211</v>
      </c>
      <c r="F91" s="36">
        <f>INDEX('IOIG(2015)'!$A$6:$A$120,MATCH(Mapping!$E91,'IOIG(2015)'!$B$6:$B$120,0))</f>
        <v>5101</v>
      </c>
      <c r="G91" s="36">
        <f>INDEX('IOIG(2015)'!$C$6:$C$120,MATCH(Mapping!$E91,'IOIG(2015)'!$B$6:$B$120,0))</f>
        <v>90</v>
      </c>
      <c r="H91" s="37" t="str">
        <f t="shared" si="2"/>
        <v>Transport, Postal and Warehousing</v>
      </c>
    </row>
    <row r="92" spans="2:8" x14ac:dyDescent="0.35">
      <c r="B92"/>
      <c r="E92" s="3" t="s">
        <v>212</v>
      </c>
      <c r="F92" s="36">
        <f>INDEX('IOIG(2015)'!$A$6:$A$120,MATCH(Mapping!$E92,'IOIG(2015)'!$B$6:$B$120,0))</f>
        <v>5201</v>
      </c>
      <c r="G92" s="36">
        <f>INDEX('IOIG(2015)'!$C$6:$C$120,MATCH(Mapping!$E92,'IOIG(2015)'!$B$6:$B$120,0))</f>
        <v>90</v>
      </c>
      <c r="H92" s="37" t="str">
        <f t="shared" si="2"/>
        <v>Transport, Postal and Warehousing</v>
      </c>
    </row>
    <row r="93" spans="2:8" x14ac:dyDescent="0.35">
      <c r="B93"/>
      <c r="E93" s="3" t="s">
        <v>213</v>
      </c>
      <c r="F93" s="36">
        <f>INDEX('IOIG(2015)'!$A$6:$A$120,MATCH(Mapping!$E93,'IOIG(2015)'!$B$6:$B$120,0))</f>
        <v>5401</v>
      </c>
      <c r="G93" s="36">
        <f>INDEX('IOIG(2015)'!$C$6:$C$120,MATCH(Mapping!$E93,'IOIG(2015)'!$B$6:$B$120,0))</f>
        <v>100</v>
      </c>
      <c r="H93" s="37" t="str">
        <f t="shared" si="2"/>
        <v>Information Media and Telecommunications</v>
      </c>
    </row>
    <row r="94" spans="2:8" x14ac:dyDescent="0.35">
      <c r="B94"/>
      <c r="E94" s="3" t="s">
        <v>216</v>
      </c>
      <c r="F94" s="36">
        <f>INDEX('IOIG(2015)'!$A$6:$A$120,MATCH(Mapping!$E94,'IOIG(2015)'!$B$6:$B$120,0))</f>
        <v>5501</v>
      </c>
      <c r="G94" s="36">
        <f>INDEX('IOIG(2015)'!$C$6:$C$120,MATCH(Mapping!$E94,'IOIG(2015)'!$B$6:$B$120,0))</f>
        <v>100</v>
      </c>
      <c r="H94" s="37" t="str">
        <f t="shared" si="2"/>
        <v>Information Media and Telecommunications</v>
      </c>
    </row>
    <row r="95" spans="2:8" x14ac:dyDescent="0.35">
      <c r="B95"/>
      <c r="E95" s="3" t="s">
        <v>217</v>
      </c>
      <c r="F95" s="36">
        <f>INDEX('IOIG(2015)'!$A$6:$A$120,MATCH(Mapping!$E95,'IOIG(2015)'!$B$6:$B$120,0))</f>
        <v>5601</v>
      </c>
      <c r="G95" s="36">
        <f>INDEX('IOIG(2015)'!$C$6:$C$120,MATCH(Mapping!$E95,'IOIG(2015)'!$B$6:$B$120,0))</f>
        <v>100</v>
      </c>
      <c r="H95" s="37" t="str">
        <f t="shared" si="2"/>
        <v>Information Media and Telecommunications</v>
      </c>
    </row>
    <row r="96" spans="2:8" x14ac:dyDescent="0.35">
      <c r="B96"/>
      <c r="E96" s="3" t="s">
        <v>218</v>
      </c>
      <c r="F96" s="36">
        <f>INDEX('IOIG(2015)'!$A$6:$A$120,MATCH(Mapping!$E96,'IOIG(2015)'!$B$6:$B$120,0))</f>
        <v>5701</v>
      </c>
      <c r="G96" s="36">
        <f>INDEX('IOIG(2015)'!$C$6:$C$120,MATCH(Mapping!$E96,'IOIG(2015)'!$B$6:$B$120,0))</f>
        <v>100</v>
      </c>
      <c r="H96" s="37" t="str">
        <f t="shared" si="2"/>
        <v>Information Media and Telecommunications</v>
      </c>
    </row>
    <row r="97" spans="2:8" x14ac:dyDescent="0.35">
      <c r="B97"/>
      <c r="E97" s="3" t="s">
        <v>219</v>
      </c>
      <c r="F97" s="36">
        <f>INDEX('IOIG(2015)'!$A$6:$A$120,MATCH(Mapping!$E97,'IOIG(2015)'!$B$6:$B$120,0))</f>
        <v>5801</v>
      </c>
      <c r="G97" s="36">
        <f>INDEX('IOIG(2015)'!$C$6:$C$120,MATCH(Mapping!$E97,'IOIG(2015)'!$B$6:$B$120,0))</f>
        <v>100</v>
      </c>
      <c r="H97" s="37" t="str">
        <f t="shared" si="2"/>
        <v>Information Media and Telecommunications</v>
      </c>
    </row>
    <row r="98" spans="2:8" x14ac:dyDescent="0.35">
      <c r="B98"/>
      <c r="E98" s="3" t="s">
        <v>220</v>
      </c>
      <c r="F98" s="36">
        <f>INDEX('IOIG(2015)'!$A$6:$A$120,MATCH(Mapping!$E98,'IOIG(2015)'!$B$6:$B$120,0))</f>
        <v>6001</v>
      </c>
      <c r="G98" s="36">
        <f>INDEX('IOIG(2015)'!$C$6:$C$120,MATCH(Mapping!$E98,'IOIG(2015)'!$B$6:$B$120,0))</f>
        <v>100</v>
      </c>
      <c r="H98" s="37" t="str">
        <f t="shared" si="2"/>
        <v>Information Media and Telecommunications</v>
      </c>
    </row>
    <row r="99" spans="2:8" x14ac:dyDescent="0.35">
      <c r="B99"/>
      <c r="E99" s="3" t="s">
        <v>221</v>
      </c>
      <c r="F99" s="36">
        <f>INDEX('IOIG(2015)'!$A$6:$A$120,MATCH(Mapping!$E99,'IOIG(2015)'!$B$6:$B$120,0))</f>
        <v>6201</v>
      </c>
      <c r="G99" s="36">
        <f>INDEX('IOIG(2015)'!$C$6:$C$120,MATCH(Mapping!$E99,'IOIG(2015)'!$B$6:$B$120,0))</f>
        <v>110</v>
      </c>
      <c r="H99" s="37" t="str">
        <f t="shared" ref="H99:H123" si="3">VLOOKUP($G99,$B:$C,2,0)</f>
        <v>Financial and Insurance Services</v>
      </c>
    </row>
    <row r="100" spans="2:8" x14ac:dyDescent="0.35">
      <c r="B100"/>
      <c r="E100" s="3" t="s">
        <v>224</v>
      </c>
      <c r="F100" s="36">
        <f>INDEX('IOIG(2015)'!$A$6:$A$120,MATCH(Mapping!$E100,'IOIG(2015)'!$B$6:$B$120,0))</f>
        <v>6301</v>
      </c>
      <c r="G100" s="36">
        <f>INDEX('IOIG(2015)'!$C$6:$C$120,MATCH(Mapping!$E100,'IOIG(2015)'!$B$6:$B$120,0))</f>
        <v>110</v>
      </c>
      <c r="H100" s="37" t="str">
        <f t="shared" si="3"/>
        <v>Financial and Insurance Services</v>
      </c>
    </row>
    <row r="101" spans="2:8" x14ac:dyDescent="0.35">
      <c r="B101"/>
      <c r="E101" s="3" t="s">
        <v>225</v>
      </c>
      <c r="F101" s="36">
        <f>INDEX('IOIG(2015)'!$A$6:$A$120,MATCH(Mapping!$E101,'IOIG(2015)'!$B$6:$B$120,0))</f>
        <v>6401</v>
      </c>
      <c r="G101" s="36">
        <f>INDEX('IOIG(2015)'!$C$6:$C$120,MATCH(Mapping!$E101,'IOIG(2015)'!$B$6:$B$120,0))</f>
        <v>110</v>
      </c>
      <c r="H101" s="37" t="str">
        <f t="shared" si="3"/>
        <v>Financial and Insurance Services</v>
      </c>
    </row>
    <row r="102" spans="2:8" x14ac:dyDescent="0.35">
      <c r="B102"/>
      <c r="E102" s="3" t="s">
        <v>226</v>
      </c>
      <c r="F102" s="36">
        <f>INDEX('IOIG(2015)'!$A$6:$A$120,MATCH(Mapping!$E102,'IOIG(2015)'!$B$6:$B$120,0))</f>
        <v>6601</v>
      </c>
      <c r="G102" s="36">
        <f>INDEX('IOIG(2015)'!$C$6:$C$120,MATCH(Mapping!$E102,'IOIG(2015)'!$B$6:$B$120,0))</f>
        <v>120</v>
      </c>
      <c r="H102" s="37" t="str">
        <f t="shared" si="3"/>
        <v>Rental, Hiring and Real Estate Services</v>
      </c>
    </row>
    <row r="103" spans="2:8" x14ac:dyDescent="0.35">
      <c r="B103"/>
      <c r="E103" s="3" t="s">
        <v>261</v>
      </c>
      <c r="F103" s="36">
        <f>INDEX('IOIG(2015)'!$A$6:$A$120,MATCH(Mapping!$E103,'IOIG(2015)'!$B$6:$B$120,0))</f>
        <v>6701</v>
      </c>
      <c r="G103" s="36">
        <f>INDEX('IOIG(2015)'!$C$6:$C$120,MATCH(Mapping!$E103,'IOIG(2015)'!$B$6:$B$120,0))</f>
        <v>200</v>
      </c>
      <c r="H103" s="37" t="str">
        <f t="shared" si="3"/>
        <v>N/A</v>
      </c>
    </row>
    <row r="104" spans="2:8" x14ac:dyDescent="0.35">
      <c r="B104"/>
      <c r="E104" s="3" t="s">
        <v>229</v>
      </c>
      <c r="F104" s="36">
        <f>INDEX('IOIG(2015)'!$A$6:$A$120,MATCH(Mapping!$E104,'IOIG(2015)'!$B$6:$B$120,0))</f>
        <v>6702</v>
      </c>
      <c r="G104" s="36">
        <f>INDEX('IOIG(2015)'!$C$6:$C$120,MATCH(Mapping!$E104,'IOIG(2015)'!$B$6:$B$120,0))</f>
        <v>120</v>
      </c>
      <c r="H104" s="37" t="str">
        <f t="shared" si="3"/>
        <v>Rental, Hiring and Real Estate Services</v>
      </c>
    </row>
    <row r="105" spans="2:8" x14ac:dyDescent="0.35">
      <c r="B105"/>
      <c r="E105" s="3" t="s">
        <v>230</v>
      </c>
      <c r="F105" s="36">
        <f>INDEX('IOIG(2015)'!$A$6:$A$120,MATCH(Mapping!$E105,'IOIG(2015)'!$B$6:$B$120,0))</f>
        <v>6901</v>
      </c>
      <c r="G105" s="36">
        <f>INDEX('IOIG(2015)'!$C$6:$C$120,MATCH(Mapping!$E105,'IOIG(2015)'!$B$6:$B$120,0))</f>
        <v>130</v>
      </c>
      <c r="H105" s="37" t="str">
        <f t="shared" si="3"/>
        <v>Professional, Scientific and Technical Services</v>
      </c>
    </row>
    <row r="106" spans="2:8" x14ac:dyDescent="0.35">
      <c r="B106"/>
      <c r="E106" s="3" t="s">
        <v>232</v>
      </c>
      <c r="F106" s="36">
        <f>INDEX('IOIG(2015)'!$A$6:$A$120,MATCH(Mapping!$E106,'IOIG(2015)'!$B$6:$B$120,0))</f>
        <v>7001</v>
      </c>
      <c r="G106" s="36">
        <f>INDEX('IOIG(2015)'!$C$6:$C$120,MATCH(Mapping!$E106,'IOIG(2015)'!$B$6:$B$120,0))</f>
        <v>130</v>
      </c>
      <c r="H106" s="37" t="str">
        <f t="shared" si="3"/>
        <v>Professional, Scientific and Technical Services</v>
      </c>
    </row>
    <row r="107" spans="2:8" x14ac:dyDescent="0.35">
      <c r="B107"/>
      <c r="E107" s="3" t="s">
        <v>233</v>
      </c>
      <c r="F107" s="36">
        <f>INDEX('IOIG(2015)'!$A$6:$A$120,MATCH(Mapping!$E107,'IOIG(2015)'!$B$6:$B$120,0))</f>
        <v>7210</v>
      </c>
      <c r="G107" s="36">
        <f>INDEX('IOIG(2015)'!$C$6:$C$120,MATCH(Mapping!$E107,'IOIG(2015)'!$B$6:$B$120,0))</f>
        <v>140</v>
      </c>
      <c r="H107" s="37" t="str">
        <f t="shared" si="3"/>
        <v>Administrative and Support Services</v>
      </c>
    </row>
    <row r="108" spans="2:8" x14ac:dyDescent="0.35">
      <c r="B108"/>
      <c r="E108" s="3" t="s">
        <v>236</v>
      </c>
      <c r="F108" s="36">
        <f>INDEX('IOIG(2015)'!$A$6:$A$120,MATCH(Mapping!$E108,'IOIG(2015)'!$B$6:$B$120,0))</f>
        <v>7310</v>
      </c>
      <c r="G108" s="36">
        <f>INDEX('IOIG(2015)'!$C$6:$C$120,MATCH(Mapping!$E108,'IOIG(2015)'!$B$6:$B$120,0))</f>
        <v>140</v>
      </c>
      <c r="H108" s="37" t="str">
        <f t="shared" si="3"/>
        <v>Administrative and Support Services</v>
      </c>
    </row>
    <row r="109" spans="2:8" x14ac:dyDescent="0.35">
      <c r="B109"/>
      <c r="E109" s="3" t="s">
        <v>237</v>
      </c>
      <c r="F109" s="36">
        <f>INDEX('IOIG(2015)'!$A$6:$A$120,MATCH(Mapping!$E109,'IOIG(2015)'!$B$6:$B$120,0))</f>
        <v>7501</v>
      </c>
      <c r="G109" s="36">
        <f>INDEX('IOIG(2015)'!$C$6:$C$120,MATCH(Mapping!$E109,'IOIG(2015)'!$B$6:$B$120,0))</f>
        <v>150</v>
      </c>
      <c r="H109" s="37" t="str">
        <f t="shared" si="3"/>
        <v>Public Administration and Safety</v>
      </c>
    </row>
    <row r="110" spans="2:8" x14ac:dyDescent="0.35">
      <c r="B110"/>
      <c r="E110" s="3" t="s">
        <v>240</v>
      </c>
      <c r="F110" s="36">
        <f>INDEX('IOIG(2015)'!$A$6:$A$120,MATCH(Mapping!$E110,'IOIG(2015)'!$B$6:$B$120,0))</f>
        <v>7601</v>
      </c>
      <c r="G110" s="36">
        <f>INDEX('IOIG(2015)'!$C$6:$C$120,MATCH(Mapping!$E110,'IOIG(2015)'!$B$6:$B$120,0))</f>
        <v>150</v>
      </c>
      <c r="H110" s="37" t="str">
        <f t="shared" si="3"/>
        <v>Public Administration and Safety</v>
      </c>
    </row>
    <row r="111" spans="2:8" x14ac:dyDescent="0.35">
      <c r="B111"/>
      <c r="E111" s="3" t="s">
        <v>241</v>
      </c>
      <c r="F111" s="36">
        <f>INDEX('IOIG(2015)'!$A$6:$A$120,MATCH(Mapping!$E111,'IOIG(2015)'!$B$6:$B$120,0))</f>
        <v>7701</v>
      </c>
      <c r="G111" s="36">
        <f>INDEX('IOIG(2015)'!$C$6:$C$120,MATCH(Mapping!$E111,'IOIG(2015)'!$B$6:$B$120,0))</f>
        <v>150</v>
      </c>
      <c r="H111" s="37" t="str">
        <f t="shared" si="3"/>
        <v>Public Administration and Safety</v>
      </c>
    </row>
    <row r="112" spans="2:8" x14ac:dyDescent="0.35">
      <c r="B112"/>
      <c r="E112" s="3" t="s">
        <v>242</v>
      </c>
      <c r="F112" s="36">
        <f>INDEX('IOIG(2015)'!$A$6:$A$120,MATCH(Mapping!$E112,'IOIG(2015)'!$B$6:$B$120,0))</f>
        <v>8010</v>
      </c>
      <c r="G112" s="36">
        <f>INDEX('IOIG(2015)'!$C$6:$C$120,MATCH(Mapping!$E112,'IOIG(2015)'!$B$6:$B$120,0))</f>
        <v>160</v>
      </c>
      <c r="H112" s="37" t="str">
        <f t="shared" si="3"/>
        <v>Education and Training</v>
      </c>
    </row>
    <row r="113" spans="2:8" x14ac:dyDescent="0.35">
      <c r="B113"/>
      <c r="E113" s="3" t="s">
        <v>245</v>
      </c>
      <c r="F113" s="36">
        <f>INDEX('IOIG(2015)'!$A$6:$A$120,MATCH(Mapping!$E113,'IOIG(2015)'!$B$6:$B$120,0))</f>
        <v>8110</v>
      </c>
      <c r="G113" s="36">
        <f>INDEX('IOIG(2015)'!$C$6:$C$120,MATCH(Mapping!$E113,'IOIG(2015)'!$B$6:$B$120,0))</f>
        <v>160</v>
      </c>
      <c r="H113" s="37" t="str">
        <f t="shared" si="3"/>
        <v>Education and Training</v>
      </c>
    </row>
    <row r="114" spans="2:8" x14ac:dyDescent="0.35">
      <c r="B114"/>
      <c r="E114" s="3" t="s">
        <v>246</v>
      </c>
      <c r="F114" s="36">
        <f>INDEX('IOIG(2015)'!$A$6:$A$120,MATCH(Mapping!$E114,'IOIG(2015)'!$B$6:$B$120,0))</f>
        <v>8210</v>
      </c>
      <c r="G114" s="36">
        <f>INDEX('IOIG(2015)'!$C$6:$C$120,MATCH(Mapping!$E114,'IOIG(2015)'!$B$6:$B$120,0))</f>
        <v>160</v>
      </c>
      <c r="H114" s="37" t="str">
        <f t="shared" si="3"/>
        <v>Education and Training</v>
      </c>
    </row>
    <row r="115" spans="2:8" x14ac:dyDescent="0.35">
      <c r="B115"/>
      <c r="E115" s="3" t="s">
        <v>247</v>
      </c>
      <c r="F115" s="36">
        <f>INDEX('IOIG(2015)'!$A$6:$A$120,MATCH(Mapping!$E115,'IOIG(2015)'!$B$6:$B$120,0))</f>
        <v>8401</v>
      </c>
      <c r="G115" s="36">
        <f>INDEX('IOIG(2015)'!$C$6:$C$120,MATCH(Mapping!$E115,'IOIG(2015)'!$B$6:$B$120,0))</f>
        <v>170</v>
      </c>
      <c r="H115" s="37" t="str">
        <f t="shared" si="3"/>
        <v>Health Care and Social Assistance</v>
      </c>
    </row>
    <row r="116" spans="2:8" x14ac:dyDescent="0.35">
      <c r="B116"/>
      <c r="E116" s="3" t="s">
        <v>250</v>
      </c>
      <c r="F116" s="36">
        <f>INDEX('IOIG(2015)'!$A$6:$A$120,MATCH(Mapping!$E116,'IOIG(2015)'!$B$6:$B$120,0))</f>
        <v>8601</v>
      </c>
      <c r="G116" s="36">
        <f>INDEX('IOIG(2015)'!$C$6:$C$120,MATCH(Mapping!$E116,'IOIG(2015)'!$B$6:$B$120,0))</f>
        <v>170</v>
      </c>
      <c r="H116" s="37" t="str">
        <f t="shared" si="3"/>
        <v>Health Care and Social Assistance</v>
      </c>
    </row>
    <row r="117" spans="2:8" x14ac:dyDescent="0.35">
      <c r="B117"/>
      <c r="E117" s="3" t="s">
        <v>251</v>
      </c>
      <c r="F117" s="36">
        <f>INDEX('IOIG(2015)'!$A$6:$A$120,MATCH(Mapping!$E117,'IOIG(2015)'!$B$6:$B$120,0))</f>
        <v>8901</v>
      </c>
      <c r="G117" s="36">
        <f>INDEX('IOIG(2015)'!$C$6:$C$120,MATCH(Mapping!$E117,'IOIG(2015)'!$B$6:$B$120,0))</f>
        <v>180</v>
      </c>
      <c r="H117" s="37" t="str">
        <f t="shared" si="3"/>
        <v>Arts and Recreation Services</v>
      </c>
    </row>
    <row r="118" spans="2:8" x14ac:dyDescent="0.35">
      <c r="B118"/>
      <c r="E118" s="3" t="s">
        <v>254</v>
      </c>
      <c r="F118" s="36">
        <f>INDEX('IOIG(2015)'!$A$6:$A$120,MATCH(Mapping!$E118,'IOIG(2015)'!$B$6:$B$120,0))</f>
        <v>9101</v>
      </c>
      <c r="G118" s="36">
        <f>INDEX('IOIG(2015)'!$C$6:$C$120,MATCH(Mapping!$E118,'IOIG(2015)'!$B$6:$B$120,0))</f>
        <v>180</v>
      </c>
      <c r="H118" s="37" t="str">
        <f t="shared" si="3"/>
        <v>Arts and Recreation Services</v>
      </c>
    </row>
    <row r="119" spans="2:8" x14ac:dyDescent="0.35">
      <c r="B119"/>
      <c r="E119" s="3" t="s">
        <v>255</v>
      </c>
      <c r="F119" s="36">
        <f>INDEX('IOIG(2015)'!$A$6:$A$120,MATCH(Mapping!$E119,'IOIG(2015)'!$B$6:$B$120,0))</f>
        <v>9201</v>
      </c>
      <c r="G119" s="36">
        <f>INDEX('IOIG(2015)'!$C$6:$C$120,MATCH(Mapping!$E119,'IOIG(2015)'!$B$6:$B$120,0))</f>
        <v>180</v>
      </c>
      <c r="H119" s="37" t="str">
        <f t="shared" si="3"/>
        <v>Arts and Recreation Services</v>
      </c>
    </row>
    <row r="120" spans="2:8" x14ac:dyDescent="0.35">
      <c r="B120"/>
      <c r="E120" s="3" t="s">
        <v>256</v>
      </c>
      <c r="F120" s="36">
        <f>INDEX('IOIG(2015)'!$A$6:$A$120,MATCH(Mapping!$E120,'IOIG(2015)'!$B$6:$B$120,0))</f>
        <v>9401</v>
      </c>
      <c r="G120" s="36">
        <f>INDEX('IOIG(2015)'!$C$6:$C$120,MATCH(Mapping!$E120,'IOIG(2015)'!$B$6:$B$120,0))</f>
        <v>190</v>
      </c>
      <c r="H120" s="37" t="str">
        <f t="shared" si="3"/>
        <v>Other Services</v>
      </c>
    </row>
    <row r="121" spans="2:8" x14ac:dyDescent="0.35">
      <c r="B121"/>
      <c r="E121" s="3" t="s">
        <v>259</v>
      </c>
      <c r="F121" s="36">
        <f>INDEX('IOIG(2015)'!$A$6:$A$120,MATCH(Mapping!$E121,'IOIG(2015)'!$B$6:$B$120,0))</f>
        <v>9402</v>
      </c>
      <c r="G121" s="36">
        <f>INDEX('IOIG(2015)'!$C$6:$C$120,MATCH(Mapping!$E121,'IOIG(2015)'!$B$6:$B$120,0))</f>
        <v>190</v>
      </c>
      <c r="H121" s="37" t="str">
        <f t="shared" si="3"/>
        <v>Other Services</v>
      </c>
    </row>
    <row r="122" spans="2:8" x14ac:dyDescent="0.35">
      <c r="B122"/>
      <c r="E122" s="3" t="s">
        <v>260</v>
      </c>
      <c r="F122" s="36">
        <f>INDEX('IOIG(2015)'!$A$6:$A$120,MATCH(Mapping!$E122,'IOIG(2015)'!$B$6:$B$120,0))</f>
        <v>9501</v>
      </c>
      <c r="G122" s="36">
        <f>INDEX('IOIG(2015)'!$C$6:$C$120,MATCH(Mapping!$E122,'IOIG(2015)'!$B$6:$B$120,0))</f>
        <v>190</v>
      </c>
      <c r="H122" s="37" t="str">
        <f t="shared" si="3"/>
        <v>Other Services</v>
      </c>
    </row>
    <row r="123" spans="2:8" x14ac:dyDescent="0.35">
      <c r="B123"/>
      <c r="E123" s="3" t="s">
        <v>257</v>
      </c>
      <c r="F123" s="36">
        <f>INDEX('IOIG(2015)'!$A$6:$A$120,MATCH(Mapping!$E123,'IOIG(2015)'!$B$6:$B$120,0))</f>
        <v>9502</v>
      </c>
      <c r="G123" s="36">
        <f>INDEX('IOIG(2015)'!$C$6:$C$120,MATCH(Mapping!$E123,'IOIG(2015)'!$B$6:$B$120,0))</f>
        <v>190</v>
      </c>
      <c r="H123" s="37" t="str">
        <f t="shared" si="3"/>
        <v>Other Services</v>
      </c>
    </row>
    <row r="124" spans="2:8" x14ac:dyDescent="0.35">
      <c r="B124"/>
    </row>
  </sheetData>
  <sheetProtection algorithmName="SHA-512" hashValue="WnKd2P9cIoGLkg171WBSPyQo2he0F6sVRpLHLS+gUXerfvWrrDrb7i946rHJVKHPOAamOZO1hahEuict3rT7pg==" saltValue="Ghf1Xzwg8UhX3xnwk+fyvQ==" spinCount="100000" sheet="1" objects="1" scenarios="1"/>
  <pageMargins left="0.7" right="0.7" top="0.75" bottom="0.75" header="0.3" footer="0.3"/>
  <pageSetup paperSize="9" orientation="portrait" horizontalDpi="300" verticalDpi="300" r:id="rId1"/>
</worksheet>
</file>

<file path=customXML/_rels/item6.xml.rels>&#65279;<?xml version="1.0" encoding="utf-8"?><Relationships xmlns="http://schemas.openxmlformats.org/package/2006/relationships"><Relationship Type="http://schemas.openxmlformats.org/officeDocument/2006/relationships/customXmlProps" Target="/customXML/itemProps6.xml" Id="Rd3c4172d526e4b2384ade4b889302c76" /></Relationships>
</file>

<file path=customXML/item6.xml><?xml version="1.0" encoding="utf-8"?>
<metadata xmlns="http://www.objective.com/ecm/document/metadata/A8F43476EB784464BFCC994945052FE7" version="1.0.0">
  <systemFields>
    <field name="Objective-Id">
      <value order="0">A8937626</value>
    </field>
    <field name="Objective-Title">
      <value order="0">Attachment A - Updated Employment Calculator</value>
    </field>
    <field name="Objective-Description">
      <value order="0"/>
    </field>
    <field name="Objective-CreationStamp">
      <value order="0">2024-07-22T00:12:23Z</value>
    </field>
    <field name="Objective-IsApproved">
      <value order="0">false</value>
    </field>
    <field name="Objective-IsPublished">
      <value order="0">true</value>
    </field>
    <field name="Objective-DatePublished">
      <value order="0">2024-09-09T09:29:26Z</value>
    </field>
    <field name="Objective-ModificationStamp">
      <value order="0">2024-09-18T04:24:56Z</value>
    </field>
    <field name="Objective-Owner">
      <value order="0">Jayden Cauduro</value>
    </field>
    <field name="Objective-Path">
      <value order="0">Objective Global Folder:1. Treasury:1. Information Management Structure (TR):ECONOMIC STRATEGY &amp; PRODUCTIVITY GROUP (ESP):04. Centre for Economic Evidence:03. Investment Frameworks:Advice &amp; Representation:TA24/812 - Publishing updated NSW Treasury Employment Calculator</value>
    </field>
    <field name="Objective-Parent">
      <value order="0">TA24/812 - Publishing updated NSW Treasury Employment Calculator</value>
    </field>
    <field name="Objective-State">
      <value order="0">Published</value>
    </field>
    <field name="Objective-VersionId">
      <value order="0">vA13838638</value>
    </field>
    <field name="Objective-Version">
      <value order="0">6.0</value>
    </field>
    <field name="Objective-VersionNumber">
      <value order="0">6</value>
    </field>
    <field name="Objective-VersionComment">
      <value order="0"/>
    </field>
    <field name="Objective-FileNumber">
      <value order="0">T24/01282</value>
    </field>
    <field name="Objective-Classification">
      <value order="0">UNCLASSIFIED</value>
    </field>
    <field name="Objective-Caveats">
      <value order="0"/>
    </field>
  </systemFields>
  <catalogues>
    <catalogue name="Treasury Document Type Catalogue" type="type" ori="id:cA89">
      <field name="Objective-DLM">
        <value order="0">No Impact</value>
      </field>
      <field name="Objective-Security Classification">
        <value order="0">UNCLASSIFIED</value>
      </field>
      <field name="Objective-Vital Record">
        <value order="0">No</value>
      </field>
      <field name="Objective-GIPA">
        <value order="0">No</value>
      </field>
      <field name="Objective-Additional Search Tags">
        <value order="0"/>
      </field>
    </catalogue>
  </catalogues>
</metadata>
</file>

<file path=customXML/itemProps6.xml><?xml version="1.0" encoding="utf-8"?>
<ds:datastoreItem xmlns:ds="http://schemas.openxmlformats.org/officeDocument/2006/customXml" ds:itemID="{5745109E-2DDF-40CB-AC2B-FF9B10C90820}">
  <ds:schemaRefs>
    <ds:schemaRef ds:uri="http://www.objective.com/ecm/document/metadata/A8F43476EB784464BFCC994945052FE7"/>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9F1B6690617214688B0DEAB36249838" ma:contentTypeVersion="12" ma:contentTypeDescription="Create a new document." ma:contentTypeScope="" ma:versionID="6f7434989c6ff670bf90b043fd364f55">
  <xsd:schema xmlns:xsd="http://www.w3.org/2001/XMLSchema" xmlns:xs="http://www.w3.org/2001/XMLSchema" xmlns:p="http://schemas.microsoft.com/office/2006/metadata/properties" xmlns:ns3="1613da92-edd5-46c4-b83b-e79aa57c9d26" xmlns:ns4="50ebcfd2-9118-4bbf-808c-0a82f72f4bf9" targetNamespace="http://schemas.microsoft.com/office/2006/metadata/properties" ma:root="true" ma:fieldsID="34233a503815a1491aff474a20e41577" ns3:_="" ns4:_="">
    <xsd:import namespace="1613da92-edd5-46c4-b83b-e79aa57c9d26"/>
    <xsd:import namespace="50ebcfd2-9118-4bbf-808c-0a82f72f4b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13da92-edd5-46c4-b83b-e79aa57c9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ebcfd2-9118-4bbf-808c-0a82f72f4b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914378-2F0C-460A-B839-48F1F87315AD}">
  <ds:schemaRefs>
    <ds:schemaRef ds:uri="1613da92-edd5-46c4-b83b-e79aa57c9d26"/>
    <ds:schemaRef ds:uri="http://www.w3.org/XML/1998/namespace"/>
    <ds:schemaRef ds:uri="50ebcfd2-9118-4bbf-808c-0a82f72f4bf9"/>
    <ds:schemaRef ds:uri="http://purl.org/dc/elements/1.1/"/>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411F023-FD8F-4A04-90F9-6F3C5A9AD13F}">
  <ds:schemaRefs>
    <ds:schemaRef ds:uri="http://schemas.microsoft.com/sharepoint/v3/contenttype/forms"/>
  </ds:schemaRefs>
</ds:datastoreItem>
</file>

<file path=customXml/itemProps4.xml><?xml version="1.0" encoding="utf-8"?>
<ds:datastoreItem xmlns:ds="http://schemas.openxmlformats.org/officeDocument/2006/customXml" ds:itemID="{CB1D0DCE-2B27-4776-95A8-3D20F0EF5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13da92-edd5-46c4-b83b-e79aa57c9d26"/>
    <ds:schemaRef ds:uri="50ebcfd2-9118-4bbf-808c-0a82f72f4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ReadMe</vt:lpstr>
      <vt:lpstr>Approach</vt:lpstr>
      <vt:lpstr>Guidance and limitations</vt:lpstr>
      <vt:lpstr>User &gt;</vt:lpstr>
      <vt:lpstr>Inputs</vt:lpstr>
      <vt:lpstr>Results</vt:lpstr>
      <vt:lpstr>Supplementary Sheets &gt;</vt:lpstr>
      <vt:lpstr>Industry descriptions</vt:lpstr>
      <vt:lpstr>Mapping</vt:lpstr>
      <vt:lpstr>AUS multipliers</vt:lpstr>
      <vt:lpstr>Data &gt;</vt:lpstr>
      <vt:lpstr>IOIG(2015) to ANZSIC06</vt:lpstr>
      <vt:lpstr>IOIG(2015)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Leventis</dc:creator>
  <cp:keywords/>
  <dc:description/>
  <cp:lastModifiedBy>Kusha Baharlou</cp:lastModifiedBy>
  <cp:revision/>
  <dcterms:created xsi:type="dcterms:W3CDTF">2018-09-12T01:12:32Z</dcterms:created>
  <dcterms:modified xsi:type="dcterms:W3CDTF">2024-07-30T05:56:02Z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0x01010009F1B6690617214688B0DEAB36249838</vt:lpwstr>
  </property>
  <property fmtid="{D5CDD505-2E9C-101B-9397-08002B2CF9AE}" pid="5" name="Objective-Id">
    <vt:lpwstr>A8937626</vt:lpwstr>
  </property>
  <property fmtid="{D5CDD505-2E9C-101B-9397-08002B2CF9AE}" pid="6" name="Objective-Title">
    <vt:lpwstr>Attachment A - Updated Employment Calculator</vt:lpwstr>
  </property>
  <property fmtid="{D5CDD505-2E9C-101B-9397-08002B2CF9AE}" pid="7" name="Objective-Description">
    <vt:lpwstr/>
  </property>
  <property fmtid="{D5CDD505-2E9C-101B-9397-08002B2CF9AE}" pid="8" name="Objective-CreationStamp">
    <vt:filetime>2024-07-22T00:12:23Z</vt:filetime>
  </property>
  <property fmtid="{D5CDD505-2E9C-101B-9397-08002B2CF9AE}" pid="9" name="Objective-IsApproved">
    <vt:bool>false</vt:bool>
  </property>
  <property fmtid="{D5CDD505-2E9C-101B-9397-08002B2CF9AE}" pid="10" name="Objective-IsPublished">
    <vt:bool>true</vt:bool>
  </property>
  <property fmtid="{D5CDD505-2E9C-101B-9397-08002B2CF9AE}" pid="11" name="Objective-DatePublished">
    <vt:filetime>2024-09-09T09:29:26Z</vt:filetime>
  </property>
  <property fmtid="{D5CDD505-2E9C-101B-9397-08002B2CF9AE}" pid="12" name="Objective-ModificationStamp">
    <vt:filetime>2024-09-18T04:24:56Z</vt:filetime>
  </property>
  <property fmtid="{D5CDD505-2E9C-101B-9397-08002B2CF9AE}" pid="13" name="Objective-Owner">
    <vt:lpwstr>Jayden Cauduro</vt:lpwstr>
  </property>
  <property fmtid="{D5CDD505-2E9C-101B-9397-08002B2CF9AE}" pid="14" name="Objective-Path">
    <vt:lpwstr>Objective Global Folder:1. Treasury:1. Information Management Structure (TR):ECONOMIC STRATEGY &amp; PRODUCTIVITY GROUP (ESP):04. Centre for Economic Evidence:03. Investment Frameworks:Advice &amp; Representation:TA24/812 - Publishing updated NSW Treasury Employment Calculator</vt:lpwstr>
  </property>
  <property fmtid="{D5CDD505-2E9C-101B-9397-08002B2CF9AE}" pid="15" name="Objective-Parent">
    <vt:lpwstr>TA24/812 - Publishing updated NSW Treasury Employment Calculator</vt:lpwstr>
  </property>
  <property fmtid="{D5CDD505-2E9C-101B-9397-08002B2CF9AE}" pid="16" name="Objective-State">
    <vt:lpwstr>Published</vt:lpwstr>
  </property>
  <property fmtid="{D5CDD505-2E9C-101B-9397-08002B2CF9AE}" pid="17" name="Objective-VersionId">
    <vt:lpwstr>vA13838638</vt:lpwstr>
  </property>
  <property fmtid="{D5CDD505-2E9C-101B-9397-08002B2CF9AE}" pid="18" name="Objective-Version">
    <vt:lpwstr>6.0</vt:lpwstr>
  </property>
  <property fmtid="{D5CDD505-2E9C-101B-9397-08002B2CF9AE}" pid="19" name="Objective-VersionNumber">
    <vt:r8>6</vt:r8>
  </property>
  <property fmtid="{D5CDD505-2E9C-101B-9397-08002B2CF9AE}" pid="20" name="Objective-VersionComment">
    <vt:lpwstr/>
  </property>
  <property fmtid="{D5CDD505-2E9C-101B-9397-08002B2CF9AE}" pid="21" name="Objective-FileNumber">
    <vt:lpwstr>T24/01282</vt:lpwstr>
  </property>
  <property fmtid="{D5CDD505-2E9C-101B-9397-08002B2CF9AE}" pid="22" name="Objective-Classification">
    <vt:lpwstr>UNCLASSIFIED</vt:lpwstr>
  </property>
  <property fmtid="{D5CDD505-2E9C-101B-9397-08002B2CF9AE}" pid="23" name="Objective-Caveats">
    <vt:lpwstr/>
  </property>
  <property fmtid="{D5CDD505-2E9C-101B-9397-08002B2CF9AE}" pid="24" name="Objective-DLM">
    <vt:lpwstr>No Impact</vt:lpwstr>
  </property>
  <property fmtid="{D5CDD505-2E9C-101B-9397-08002B2CF9AE}" pid="25" name="Objective-Security Classification">
    <vt:lpwstr>UNCLASSIFIED</vt:lpwstr>
  </property>
  <property fmtid="{D5CDD505-2E9C-101B-9397-08002B2CF9AE}" pid="26" name="Objective-Vital Record">
    <vt:lpwstr>No</vt:lpwstr>
  </property>
  <property fmtid="{D5CDD505-2E9C-101B-9397-08002B2CF9AE}" pid="27" name="Objective-GIPA">
    <vt:lpwstr>No</vt:lpwstr>
  </property>
  <property fmtid="{D5CDD505-2E9C-101B-9397-08002B2CF9AE}" pid="28" name="Objective-Additional Search Tags">
    <vt:lpwstr/>
  </property>
</Properties>
</file>