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nswgov-my.sharepoint.com/personal/daniel_yong_treasury_nsw_gov_au/Documents/Cluster - Treasury/IO/AUS Model/February 2022 release/"/>
    </mc:Choice>
  </mc:AlternateContent>
  <xr:revisionPtr revIDLastSave="26" documentId="13_ncr:1_{4A9FAD54-CB0B-42F1-A263-4C3F57267BCB}" xr6:coauthVersionLast="47" xr6:coauthVersionMax="47" xr10:uidLastSave="{27D4C21C-55EB-44AE-B311-911347D678C6}"/>
  <workbookProtection workbookAlgorithmName="SHA-512" workbookHashValue="gEXa778Z2CGRxJvbIrBLNwNdwRVDY3pEmMbiz3glI7HVg7gGcv3WzT3nkEVASOuWqR6pm8XqmIEt/VNugiKFwg==" workbookSaltValue="q4UY1kUyCFn3ClD1OP9sUw==" workbookSpinCount="100000" lockStructure="1"/>
  <bookViews>
    <workbookView xWindow="820" yWindow="-110" windowWidth="18490" windowHeight="11020" tabRatio="830" xr2:uid="{B0F7090A-ACF0-4CF0-8982-9DF61E4AF523}"/>
  </bookViews>
  <sheets>
    <sheet name="ReadMe" sheetId="8" r:id="rId1"/>
    <sheet name="Change Log" sheetId="32" r:id="rId2"/>
    <sheet name="Approach" sheetId="29" r:id="rId3"/>
    <sheet name="Limitations" sheetId="31" r:id="rId4"/>
    <sheet name="User &gt;" sheetId="7" r:id="rId5"/>
    <sheet name="Inputs" sheetId="11" r:id="rId6"/>
    <sheet name="Model" sheetId="12" r:id="rId7"/>
    <sheet name="Description" sheetId="15" r:id="rId8"/>
    <sheet name="Mapping" sheetId="5" r:id="rId9"/>
    <sheet name="AUS multipliers" sheetId="1" r:id="rId10"/>
    <sheet name="Data &gt;" sheetId="6" r:id="rId11"/>
    <sheet name="IOIG(2015) to ANZSIC06" sheetId="10" r:id="rId12"/>
    <sheet name="IOIG(2015)" sheetId="9" r:id="rId13"/>
    <sheet name="Validation" sheetId="14"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2" l="1"/>
  <c r="P29" i="12"/>
  <c r="D29" i="12"/>
  <c r="C29" i="12"/>
  <c r="I29" i="12" s="1"/>
  <c r="B29" i="12"/>
  <c r="P28" i="12"/>
  <c r="D28" i="12"/>
  <c r="C28" i="12"/>
  <c r="I28" i="12" s="1"/>
  <c r="B28" i="12"/>
  <c r="P27" i="12"/>
  <c r="D27" i="12"/>
  <c r="C27" i="12"/>
  <c r="I27" i="12" s="1"/>
  <c r="B27" i="12"/>
  <c r="P26" i="12"/>
  <c r="D26" i="12"/>
  <c r="C26" i="12"/>
  <c r="I26" i="12" s="1"/>
  <c r="B26" i="12"/>
  <c r="P25" i="12"/>
  <c r="D25" i="12"/>
  <c r="C25" i="12"/>
  <c r="I25" i="12" s="1"/>
  <c r="B25" i="12"/>
  <c r="P24" i="12"/>
  <c r="D24" i="12"/>
  <c r="C24" i="12"/>
  <c r="I24" i="12" s="1"/>
  <c r="B24" i="12"/>
  <c r="P23" i="12"/>
  <c r="D23" i="12"/>
  <c r="C23" i="12"/>
  <c r="I23" i="12" s="1"/>
  <c r="B23" i="12"/>
  <c r="P22" i="12"/>
  <c r="D22" i="12"/>
  <c r="C22" i="12"/>
  <c r="I22" i="12" s="1"/>
  <c r="B22" i="12"/>
  <c r="P21" i="12"/>
  <c r="D21" i="12"/>
  <c r="C21" i="12"/>
  <c r="I21" i="12" s="1"/>
  <c r="B21" i="12"/>
  <c r="D50" i="11"/>
  <c r="C50" i="11"/>
  <c r="D49" i="11"/>
  <c r="C49" i="11"/>
  <c r="D48" i="11"/>
  <c r="C48" i="11"/>
  <c r="D47" i="11"/>
  <c r="C47" i="11"/>
  <c r="D46" i="11"/>
  <c r="C46" i="11"/>
  <c r="D45" i="11"/>
  <c r="C45" i="11"/>
  <c r="D44" i="11"/>
  <c r="C44" i="11"/>
  <c r="D43" i="11"/>
  <c r="C43" i="11"/>
  <c r="D42" i="11"/>
  <c r="C42" i="11"/>
  <c r="C41" i="11"/>
  <c r="J28" i="12" l="1"/>
  <c r="G25" i="12"/>
  <c r="J25" i="12"/>
  <c r="G29" i="12"/>
  <c r="J24" i="12"/>
  <c r="G28" i="12"/>
  <c r="H29" i="12"/>
  <c r="J23" i="12"/>
  <c r="H28" i="12"/>
  <c r="J29" i="12"/>
  <c r="G27" i="12"/>
  <c r="H27" i="12"/>
  <c r="J27" i="12"/>
  <c r="G26" i="12"/>
  <c r="J26" i="12"/>
  <c r="H26" i="12"/>
  <c r="K23" i="12"/>
  <c r="K24" i="12"/>
  <c r="K25" i="12"/>
  <c r="K26" i="12"/>
  <c r="K27" i="12"/>
  <c r="K28" i="12"/>
  <c r="K29" i="12"/>
  <c r="J22" i="12"/>
  <c r="L25" i="12"/>
  <c r="L28" i="12"/>
  <c r="L29" i="12"/>
  <c r="L23" i="12"/>
  <c r="L24" i="12"/>
  <c r="E22" i="12"/>
  <c r="E23" i="12"/>
  <c r="M24" i="12"/>
  <c r="E29" i="12"/>
  <c r="L21" i="12"/>
  <c r="L22" i="12"/>
  <c r="L26" i="12"/>
  <c r="L27" i="12"/>
  <c r="E21" i="12"/>
  <c r="M21" i="12"/>
  <c r="M22" i="12"/>
  <c r="M23" i="12"/>
  <c r="E24" i="12"/>
  <c r="E25" i="12"/>
  <c r="M25" i="12"/>
  <c r="E26" i="12"/>
  <c r="M26" i="12"/>
  <c r="E27" i="12"/>
  <c r="M27" i="12"/>
  <c r="E28" i="12"/>
  <c r="M28" i="12"/>
  <c r="M29" i="12"/>
  <c r="F21" i="12"/>
  <c r="N21" i="12"/>
  <c r="F22" i="12"/>
  <c r="N22" i="12"/>
  <c r="F23" i="12"/>
  <c r="N23" i="12"/>
  <c r="F24" i="12"/>
  <c r="N24" i="12"/>
  <c r="F25" i="12"/>
  <c r="N25" i="12"/>
  <c r="F26" i="12"/>
  <c r="N26" i="12"/>
  <c r="F27" i="12"/>
  <c r="N27" i="12"/>
  <c r="F28" i="12"/>
  <c r="N28" i="12"/>
  <c r="F29" i="12"/>
  <c r="N29" i="12"/>
  <c r="G23" i="12"/>
  <c r="G24" i="12"/>
  <c r="K22" i="12"/>
  <c r="G22" i="12"/>
  <c r="H21" i="12"/>
  <c r="H22" i="12"/>
  <c r="H23" i="12"/>
  <c r="H24" i="12"/>
  <c r="H25" i="12"/>
  <c r="J21" i="12"/>
  <c r="K21" i="12"/>
  <c r="G21" i="12"/>
  <c r="O29" i="12" l="1"/>
  <c r="Q29" i="12" s="1"/>
  <c r="O28" i="12"/>
  <c r="Q28" i="12" s="1"/>
  <c r="O26" i="12"/>
  <c r="O27" i="12"/>
  <c r="Q27" i="12" s="1"/>
  <c r="O23" i="12"/>
  <c r="Q23" i="12" s="1"/>
  <c r="O21" i="12"/>
  <c r="Q21" i="12" s="1"/>
  <c r="O22" i="12"/>
  <c r="Q22" i="12" s="1"/>
  <c r="O25" i="12"/>
  <c r="Q25" i="12" s="1"/>
  <c r="O24" i="12"/>
  <c r="Q24" i="12" s="1"/>
  <c r="P20" i="12"/>
  <c r="P30" i="12" s="1"/>
  <c r="Q26" i="12" l="1"/>
  <c r="D20" i="12"/>
  <c r="C20" i="12"/>
  <c r="K20" i="12" l="1"/>
  <c r="K30" i="12" s="1"/>
  <c r="J20" i="12"/>
  <c r="J30" i="12" s="1"/>
  <c r="I20" i="12"/>
  <c r="I30" i="12" s="1"/>
  <c r="G20" i="12"/>
  <c r="G30" i="12" s="1"/>
  <c r="F20" i="12"/>
  <c r="F30" i="12" s="1"/>
  <c r="M20" i="12"/>
  <c r="M30" i="12" s="1"/>
  <c r="H20" i="12"/>
  <c r="H30" i="12" s="1"/>
  <c r="N20" i="12"/>
  <c r="N30" i="12" s="1"/>
  <c r="L20" i="12"/>
  <c r="L30" i="12" s="1"/>
  <c r="D18" i="12" l="1"/>
  <c r="C18" i="12"/>
  <c r="B20" i="12"/>
  <c r="D41" i="11"/>
  <c r="E20" i="12" l="1"/>
  <c r="B13" i="12"/>
  <c r="B12" i="12"/>
  <c r="B11" i="12"/>
  <c r="B10" i="12"/>
  <c r="B9" i="12"/>
  <c r="O20" i="12" l="1"/>
  <c r="O30" i="12" s="1"/>
  <c r="E30" i="12"/>
  <c r="Q30" i="12"/>
  <c r="D37" i="12" l="1"/>
  <c r="D36" i="12"/>
  <c r="D34" i="12"/>
  <c r="D35" i="12"/>
  <c r="E34" i="12"/>
  <c r="E35" i="12"/>
  <c r="E36" i="12"/>
  <c r="E37" i="12"/>
  <c r="G123" i="5"/>
  <c r="H123" i="5" s="1"/>
  <c r="F123" i="5"/>
  <c r="G122" i="5"/>
  <c r="H122" i="5" s="1"/>
  <c r="F122" i="5"/>
  <c r="G121" i="5"/>
  <c r="H121" i="5" s="1"/>
  <c r="F121" i="5"/>
  <c r="G120" i="5"/>
  <c r="H120" i="5" s="1"/>
  <c r="F120" i="5"/>
  <c r="G119" i="5"/>
  <c r="H119" i="5" s="1"/>
  <c r="F119" i="5"/>
  <c r="G118" i="5"/>
  <c r="H118" i="5" s="1"/>
  <c r="F118" i="5"/>
  <c r="G117" i="5"/>
  <c r="H117" i="5" s="1"/>
  <c r="F117" i="5"/>
  <c r="G116" i="5"/>
  <c r="H116" i="5" s="1"/>
  <c r="F116" i="5"/>
  <c r="G115" i="5"/>
  <c r="H115" i="5" s="1"/>
  <c r="F115" i="5"/>
  <c r="G114" i="5"/>
  <c r="H114" i="5" s="1"/>
  <c r="F114" i="5"/>
  <c r="G113" i="5"/>
  <c r="H113" i="5" s="1"/>
  <c r="F113" i="5"/>
  <c r="G112" i="5"/>
  <c r="H112" i="5" s="1"/>
  <c r="F112" i="5"/>
  <c r="G111" i="5"/>
  <c r="H111" i="5" s="1"/>
  <c r="F111" i="5"/>
  <c r="G110" i="5"/>
  <c r="H110" i="5" s="1"/>
  <c r="F110" i="5"/>
  <c r="G109" i="5"/>
  <c r="H109" i="5" s="1"/>
  <c r="F109" i="5"/>
  <c r="G108" i="5"/>
  <c r="H108" i="5" s="1"/>
  <c r="F108" i="5"/>
  <c r="G107" i="5"/>
  <c r="H107" i="5" s="1"/>
  <c r="F107" i="5"/>
  <c r="G106" i="5"/>
  <c r="H106" i="5" s="1"/>
  <c r="F106" i="5"/>
  <c r="G105" i="5"/>
  <c r="H105" i="5" s="1"/>
  <c r="F105" i="5"/>
  <c r="G104" i="5"/>
  <c r="H104" i="5" s="1"/>
  <c r="F104" i="5"/>
  <c r="G103" i="5"/>
  <c r="H103" i="5" s="1"/>
  <c r="F103" i="5"/>
  <c r="G102" i="5"/>
  <c r="H102" i="5" s="1"/>
  <c r="F102" i="5"/>
  <c r="G101" i="5"/>
  <c r="H101" i="5" s="1"/>
  <c r="F101" i="5"/>
  <c r="G100" i="5"/>
  <c r="H100" i="5" s="1"/>
  <c r="F100" i="5"/>
  <c r="G99" i="5"/>
  <c r="H99" i="5" s="1"/>
  <c r="F99" i="5"/>
  <c r="G98" i="5"/>
  <c r="H98" i="5" s="1"/>
  <c r="F98" i="5"/>
  <c r="G97" i="5"/>
  <c r="H97" i="5" s="1"/>
  <c r="F97" i="5"/>
  <c r="G96" i="5"/>
  <c r="H96" i="5" s="1"/>
  <c r="F96" i="5"/>
  <c r="G95" i="5"/>
  <c r="H95" i="5" s="1"/>
  <c r="F95" i="5"/>
  <c r="G94" i="5"/>
  <c r="H94" i="5" s="1"/>
  <c r="F94" i="5"/>
  <c r="G93" i="5"/>
  <c r="H93" i="5" s="1"/>
  <c r="F93" i="5"/>
  <c r="G92" i="5"/>
  <c r="H92" i="5" s="1"/>
  <c r="F92" i="5"/>
  <c r="G91" i="5"/>
  <c r="H91" i="5" s="1"/>
  <c r="F91" i="5"/>
  <c r="G90" i="5"/>
  <c r="H90" i="5" s="1"/>
  <c r="F90" i="5"/>
  <c r="G89" i="5"/>
  <c r="H89" i="5" s="1"/>
  <c r="F89" i="5"/>
  <c r="G88" i="5"/>
  <c r="H88" i="5" s="1"/>
  <c r="F88" i="5"/>
  <c r="G87" i="5"/>
  <c r="H87" i="5" s="1"/>
  <c r="F87" i="5"/>
  <c r="G86" i="5"/>
  <c r="H86" i="5" s="1"/>
  <c r="F86"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H77" i="5" s="1"/>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B4" i="12"/>
  <c r="Q20" i="12" l="1"/>
  <c r="D38" i="12" l="1"/>
  <c r="E38" i="12" l="1"/>
  <c r="B15" i="12" s="1"/>
</calcChain>
</file>

<file path=xl/sharedStrings.xml><?xml version="1.0" encoding="utf-8"?>
<sst xmlns="http://schemas.openxmlformats.org/spreadsheetml/2006/main" count="1504" uniqueCount="875">
  <si>
    <t>Sheep, Grains, Beef and Dairy Cattle</t>
  </si>
  <si>
    <t>Poultry and Other Livestock</t>
  </si>
  <si>
    <t>Other Agriculture</t>
  </si>
  <si>
    <t>Aquaculture</t>
  </si>
  <si>
    <t>Forestry and Logging</t>
  </si>
  <si>
    <t>Fishing, hunting and trapping</t>
  </si>
  <si>
    <t>Agriculture, Forestry and Fishing Support Services</t>
  </si>
  <si>
    <t>Coal mining</t>
  </si>
  <si>
    <t>Oil and gas extraction</t>
  </si>
  <si>
    <t>Iron Ore Mining</t>
  </si>
  <si>
    <t>Non Ferrous Metal Ore Mining</t>
  </si>
  <si>
    <t>Non Metallic Mineral Mining</t>
  </si>
  <si>
    <t>Exploration and Mining Support Services</t>
  </si>
  <si>
    <t>Meat and Meat product Manufacturing</t>
  </si>
  <si>
    <t>Processed Seafood Manufacturing</t>
  </si>
  <si>
    <t>Dairy Product Manufacturing</t>
  </si>
  <si>
    <t>Fruit and Vegetable Product Manufacturing</t>
  </si>
  <si>
    <t>Oils and Fats Manufacturing</t>
  </si>
  <si>
    <t>Grain Mill and Cereal Product Manufacturing</t>
  </si>
  <si>
    <t>Bakery Product Manufacturing</t>
  </si>
  <si>
    <t>Sugar and Confectionery Manufacturing</t>
  </si>
  <si>
    <t>Other Food Product Manufacturing</t>
  </si>
  <si>
    <t>Soft Drinks, Cordials and Syrup Manufacturing</t>
  </si>
  <si>
    <t>Beer Manufacturing</t>
  </si>
  <si>
    <t>Textile Manufacturing</t>
  </si>
  <si>
    <t>Tanned Leather, Dressed Fur and Leather Product Manufacturing</t>
  </si>
  <si>
    <t>Textile Product Manufacturing</t>
  </si>
  <si>
    <t>Knitted Product Manufacturing</t>
  </si>
  <si>
    <t>Clothing Manufacturing</t>
  </si>
  <si>
    <t>Footwear Manufacturing</t>
  </si>
  <si>
    <t>Sawmill Product Manufacturing</t>
  </si>
  <si>
    <t>Other Wood Product Manufacturing</t>
  </si>
  <si>
    <t>Pulp, Paper and Paperboard Manufacturing</t>
  </si>
  <si>
    <t>Paper Stationery and Other Converted Paper Product Manufacturing</t>
  </si>
  <si>
    <t>Printing (including the reproduction of recorded media)</t>
  </si>
  <si>
    <t>Petroleum and Coal Product Manufacturing</t>
  </si>
  <si>
    <t>Human Pharmaceutical and Medicinal Product Manufacturing</t>
  </si>
  <si>
    <t>Veterinary Pharmaceutical and Medicinal Product Manufacturing</t>
  </si>
  <si>
    <t>Basic Chemical Manufacturing</t>
  </si>
  <si>
    <t>Cleaning Compounds and Toiletry Preparation Manufacturing</t>
  </si>
  <si>
    <t>Polymer Product Manufacturing</t>
  </si>
  <si>
    <t>Natural Rubber Product Manufacturing</t>
  </si>
  <si>
    <t>Glass and Glass Product Manufacturing</t>
  </si>
  <si>
    <t>Ceramic Product Manufacturing</t>
  </si>
  <si>
    <t>Cement, Lime and Ready-Mixed Concrete Manufacturing</t>
  </si>
  <si>
    <t>Plaster and Concrete Product Manufacturing</t>
  </si>
  <si>
    <t>Other Non-Metallic Mineral Product Manufacturing</t>
  </si>
  <si>
    <t>Iron and Steel Manufacturing</t>
  </si>
  <si>
    <t>Basic Non-Ferrous Metal Manufacturing</t>
  </si>
  <si>
    <t>Forged Iron and Steel Product Manufacturing</t>
  </si>
  <si>
    <t>Structural Metal Product Manufacturing</t>
  </si>
  <si>
    <t>Metal Containers and Other Sheet Metal Product manufacturing</t>
  </si>
  <si>
    <t>Other Fabricated Metal Product manufacturing</t>
  </si>
  <si>
    <t>Motor Vehicles and Parts; Other Transport Equipment manufacturing</t>
  </si>
  <si>
    <t>Ships and Boat Manufacturing</t>
  </si>
  <si>
    <t>Railway Rolling Stock Manufacturing</t>
  </si>
  <si>
    <t>Aircraft Manufacturing</t>
  </si>
  <si>
    <t>Professional, Scientific, Computer and Electronic Equipment Manufacturing</t>
  </si>
  <si>
    <t>Electrical Equipment Manufacturing</t>
  </si>
  <si>
    <t>Domestic Appliance Manufacturing</t>
  </si>
  <si>
    <t>Specialised and other Machinery and Equipment Manufacturing</t>
  </si>
  <si>
    <t>Furniture Manufacturing</t>
  </si>
  <si>
    <t>Other Manufactured Products</t>
  </si>
  <si>
    <t>Electricity Generation</t>
  </si>
  <si>
    <t>Electricity Transmission, Distribution, On Selling and Electricity Market Operation</t>
  </si>
  <si>
    <t>Gas Supply</t>
  </si>
  <si>
    <t>Water Supply, Sewerage and Drainage Services</t>
  </si>
  <si>
    <t>Waste Collection, Treatment and Disposal Services</t>
  </si>
  <si>
    <t>Residential Building Construction</t>
  </si>
  <si>
    <t>Non-Residential Building Construction</t>
  </si>
  <si>
    <t>Heavy and Civil Engineering Construction</t>
  </si>
  <si>
    <t>Construction Services</t>
  </si>
  <si>
    <t>Wholesale Trade</t>
  </si>
  <si>
    <t>Retail Trade</t>
  </si>
  <si>
    <t>Accommodation</t>
  </si>
  <si>
    <t>Food and Beverage Services</t>
  </si>
  <si>
    <t>Road Transport</t>
  </si>
  <si>
    <t>Rail Transport</t>
  </si>
  <si>
    <t>Water, Pipeline and Other Transport</t>
  </si>
  <si>
    <t>Air and Space Transport</t>
  </si>
  <si>
    <t>Postal and Courier Pick-up and Delivery Service</t>
  </si>
  <si>
    <t>Transport Support services and storage</t>
  </si>
  <si>
    <t>Publishing (except Internet and Music Publishing)</t>
  </si>
  <si>
    <t>Motion Picture and Sound Recording</t>
  </si>
  <si>
    <t>Broadcasting (except Internet)</t>
  </si>
  <si>
    <t>Internet Service Providers, Internet Publishing and Broadcasting, Websearch Portals and Data Processing</t>
  </si>
  <si>
    <t>Telecommunication Services</t>
  </si>
  <si>
    <t>Library and Other Information Services</t>
  </si>
  <si>
    <t>Finance</t>
  </si>
  <si>
    <t>Insurance and Superannuation Funds</t>
  </si>
  <si>
    <t>Auxiliary Finance and Insurance Services</t>
  </si>
  <si>
    <t>Rental and Hiring Services (except Real Estate)</t>
  </si>
  <si>
    <t>Ownership of Dwellings</t>
  </si>
  <si>
    <t>Non-Residential Property Operators and Real Estate Services</t>
  </si>
  <si>
    <t>Professional, Scientific and Technical Services</t>
  </si>
  <si>
    <t>Computer Systems Design and Related Services</t>
  </si>
  <si>
    <t>Employment, Travel Agency and Other Administrative Services</t>
  </si>
  <si>
    <t>Building Cleaning, Pest Control and Other Support Services</t>
  </si>
  <si>
    <t>Public Administration and Regulatory Services</t>
  </si>
  <si>
    <t>Defence</t>
  </si>
  <si>
    <t>Public Order and Safety</t>
  </si>
  <si>
    <t>Primary and Secondary Education Services (incl Pre-Schools and Special Schools)</t>
  </si>
  <si>
    <t>Technical, Vocational and Tertiary Education Services (incl undergraduate and postgraduate)</t>
  </si>
  <si>
    <t>Arts, Sports, Adult and Other Education Services (incl community education)</t>
  </si>
  <si>
    <t>Health Care Services</t>
  </si>
  <si>
    <t>Residential Care and Social Assistance Services</t>
  </si>
  <si>
    <t>Heritage, Creative and Performing Arts</t>
  </si>
  <si>
    <t>Sports and Recreation</t>
  </si>
  <si>
    <t>Gambling</t>
  </si>
  <si>
    <t>Automotive Repair and Maintenance</t>
  </si>
  <si>
    <t>Other Repair and Maintenance</t>
  </si>
  <si>
    <t>Personal Services</t>
  </si>
  <si>
    <t>Other Services</t>
  </si>
  <si>
    <t>Industry</t>
  </si>
  <si>
    <t>Cells for input</t>
  </si>
  <si>
    <r>
      <t xml:space="preserve">Year 1
</t>
    </r>
    <r>
      <rPr>
        <i/>
        <sz val="11"/>
        <color theme="0"/>
        <rFont val="Calibri"/>
        <family val="2"/>
        <scheme val="minor"/>
      </rPr>
      <t>($m)</t>
    </r>
  </si>
  <si>
    <r>
      <t xml:space="preserve">Year 2
</t>
    </r>
    <r>
      <rPr>
        <i/>
        <sz val="11"/>
        <color theme="0"/>
        <rFont val="Calibri"/>
        <family val="2"/>
        <scheme val="minor"/>
      </rPr>
      <t>($m)</t>
    </r>
  </si>
  <si>
    <r>
      <t xml:space="preserve">Year 3
</t>
    </r>
    <r>
      <rPr>
        <i/>
        <sz val="11"/>
        <color theme="0"/>
        <rFont val="Calibri"/>
        <family val="2"/>
        <scheme val="minor"/>
      </rPr>
      <t>($m)</t>
    </r>
  </si>
  <si>
    <r>
      <t xml:space="preserve">Year 4
</t>
    </r>
    <r>
      <rPr>
        <i/>
        <sz val="11"/>
        <color theme="0"/>
        <rFont val="Calibri"/>
        <family val="2"/>
        <scheme val="minor"/>
      </rPr>
      <t>($m)</t>
    </r>
  </si>
  <si>
    <r>
      <t xml:space="preserve">Year 5
</t>
    </r>
    <r>
      <rPr>
        <i/>
        <sz val="11"/>
        <color theme="0"/>
        <rFont val="Calibri"/>
        <family val="2"/>
        <scheme val="minor"/>
      </rPr>
      <t>($m)</t>
    </r>
  </si>
  <si>
    <t>Proposal Type</t>
  </si>
  <si>
    <t>Validation List</t>
  </si>
  <si>
    <t>Program</t>
  </si>
  <si>
    <t>Project</t>
  </si>
  <si>
    <t>ANZSIC Mapping</t>
  </si>
  <si>
    <t xml:space="preserve">            Australian Bureau of Statistics</t>
  </si>
  <si>
    <t>Table 2. Input Output Industry Group</t>
  </si>
  <si>
    <t>IOIG(2015)</t>
  </si>
  <si>
    <t>IOIG(2015) Descriptor</t>
  </si>
  <si>
    <t>Wine, Spirits and Other Alcoholic Beverage Manufacturing</t>
  </si>
  <si>
    <t>Cigarette and Tobacco Product Manufacturing</t>
  </si>
  <si>
    <t xml:space="preserve">Water Supply, Sewerage and Drainage Services </t>
  </si>
  <si>
    <t xml:space="preserve">Professional, Scientific and Technical Services </t>
  </si>
  <si>
    <t xml:space="preserve">Sports and Recreation </t>
  </si>
  <si>
    <t>No. (IOIG)</t>
  </si>
  <si>
    <t>No. (ANZDIV)</t>
  </si>
  <si>
    <t xml:space="preserve">Table 2. IOIG(2015) to ANZSIC06 CONCORDANCE </t>
  </si>
  <si>
    <t>IOIG</t>
  </si>
  <si>
    <t>IOIG Descriptor</t>
  </si>
  <si>
    <t>ANZSIC Code</t>
  </si>
  <si>
    <t>ANZSIC Descriptor</t>
  </si>
  <si>
    <t>Sheep Farming (Specialised)</t>
  </si>
  <si>
    <t>Beef Cattle Farming (Specialised)</t>
  </si>
  <si>
    <t>Beef Cattle Feedlots (Specialised)</t>
  </si>
  <si>
    <t>Sheep-Beef Cattle Farming</t>
  </si>
  <si>
    <t>Grain-Sheep or Grain-Beef Cattle Farming</t>
  </si>
  <si>
    <t>Rice Growing</t>
  </si>
  <si>
    <t>Other Grain Growing</t>
  </si>
  <si>
    <t>Dairy Cattle Farming</t>
  </si>
  <si>
    <t>Poultry Farming (Meat)</t>
  </si>
  <si>
    <t>Poultry Farming (Eggs)</t>
  </si>
  <si>
    <t>Deer Farming</t>
  </si>
  <si>
    <t>Horse Farming</t>
  </si>
  <si>
    <t>Pig Farming</t>
  </si>
  <si>
    <t>Beekeeping</t>
  </si>
  <si>
    <t>Other Livestock Farming n.e.c.</t>
  </si>
  <si>
    <t>Nursery Production (Under Cover)</t>
  </si>
  <si>
    <t>Nursery Production (Outdoors)</t>
  </si>
  <si>
    <t>Turf Growing</t>
  </si>
  <si>
    <t>Floriculture Production (Under Cover)</t>
  </si>
  <si>
    <t>Floriculture Production (Outdoors)</t>
  </si>
  <si>
    <t>Mushroom Growing</t>
  </si>
  <si>
    <t>Vegetable Growing (Under Cover)</t>
  </si>
  <si>
    <t>Vegetable Growing (Outdoors)</t>
  </si>
  <si>
    <t>Grape Growing</t>
  </si>
  <si>
    <t>Kiwifruit Growing</t>
  </si>
  <si>
    <t>Berry Fruit Growing</t>
  </si>
  <si>
    <t>Apple and Pear Growing</t>
  </si>
  <si>
    <t>Stone Fruit Growing</t>
  </si>
  <si>
    <t>Citrus Fruit Growing</t>
  </si>
  <si>
    <t>Olive Growing</t>
  </si>
  <si>
    <t>Other Fruit and Tree Nut Growing</t>
  </si>
  <si>
    <t>Sugar Cane Growing</t>
  </si>
  <si>
    <t>Cotton Growing</t>
  </si>
  <si>
    <t>Other Crop Growing n.e.c.</t>
  </si>
  <si>
    <t>Offshore Longline and Rack Aquaculture</t>
  </si>
  <si>
    <t>Offshore Caged Aquaculture</t>
  </si>
  <si>
    <t>Onshore Aquaculture</t>
  </si>
  <si>
    <t>Forestry</t>
  </si>
  <si>
    <t>Logging</t>
  </si>
  <si>
    <t>Rock Lobster and Crab Potting</t>
  </si>
  <si>
    <t>Prawn Fishing</t>
  </si>
  <si>
    <t>Line Fishing</t>
  </si>
  <si>
    <t>Fish Trawling, Seining and Netting</t>
  </si>
  <si>
    <t>Other Fishing</t>
  </si>
  <si>
    <t>Hunting and Trapping</t>
  </si>
  <si>
    <t>Forestry Support Services</t>
  </si>
  <si>
    <t>Cotton Ginning</t>
  </si>
  <si>
    <t>Shearing Services</t>
  </si>
  <si>
    <t>Other Agriculture and Fishing Support Services</t>
  </si>
  <si>
    <t>Coal Mining</t>
  </si>
  <si>
    <t>Oil and Gas Extraction</t>
  </si>
  <si>
    <t>Bauxite Mining</t>
  </si>
  <si>
    <t>Copper Ore Mining</t>
  </si>
  <si>
    <t>Gold Ore Mining</t>
  </si>
  <si>
    <t>Mineral Sand Mining</t>
  </si>
  <si>
    <t>Nickel Ore Mining</t>
  </si>
  <si>
    <t>Silver-Lead-Zinc Ore Mining</t>
  </si>
  <si>
    <t>Other Metal Ore Mining</t>
  </si>
  <si>
    <t>Gravel and Sand Quarrying</t>
  </si>
  <si>
    <t>Other Construction Material Mining</t>
  </si>
  <si>
    <t>Other Non-Metallic Mineral Mining and Quarrying</t>
  </si>
  <si>
    <t>Petroleum Exploration</t>
  </si>
  <si>
    <t>Mineral Exploration</t>
  </si>
  <si>
    <t>Other Mining Support Services</t>
  </si>
  <si>
    <t>Meat Processing</t>
  </si>
  <si>
    <t>Poultry Processing</t>
  </si>
  <si>
    <t>Cured Meat and Smallgoods Manufacturing</t>
  </si>
  <si>
    <t>Seafood Processing</t>
  </si>
  <si>
    <t>Milk and Cream Processing</t>
  </si>
  <si>
    <t>Ice Cream Manufacturing</t>
  </si>
  <si>
    <t>Cheese and Other Dairy Product Manufacturing</t>
  </si>
  <si>
    <t>Fruit and Vegetable Processing</t>
  </si>
  <si>
    <t>Oil and Fat Manufacturing</t>
  </si>
  <si>
    <t>Grain Mill Product Manufacturing</t>
  </si>
  <si>
    <t>Cereal, Pasta and Baking Mix Manufacturing</t>
  </si>
  <si>
    <t>Bread Manufacturing (Factory based)</t>
  </si>
  <si>
    <t>Cake and Pastry Manufacturing (Factory based)</t>
  </si>
  <si>
    <t>Biscuit Manufacturing (Factory based)</t>
  </si>
  <si>
    <t>Bakery Product Manufacturing (Non-factory based)</t>
  </si>
  <si>
    <t>Sugar Manufacturing</t>
  </si>
  <si>
    <t>Confectionery Manufacturing</t>
  </si>
  <si>
    <t>Potato, Corn and Other Crisp Manufacturing</t>
  </si>
  <si>
    <t>Prepared Animal and Bird Feed Manufacturing</t>
  </si>
  <si>
    <t>Other Food Product Manufacturing n.e.c.</t>
  </si>
  <si>
    <t>Soft Drink, Cordial and Syrup Manufacturing</t>
  </si>
  <si>
    <t>Spirit Manufacturing</t>
  </si>
  <si>
    <t>Wine and Other Alcoholic Beverage Manufacturing</t>
  </si>
  <si>
    <t>Wool Scouring</t>
  </si>
  <si>
    <t>Natural Textile Manufacturing</t>
  </si>
  <si>
    <t>Synthetic Textile Manufacturing</t>
  </si>
  <si>
    <t>Leather Tanning, Fur Dressing and Leather Product Manufacturing</t>
  </si>
  <si>
    <t>Textile Floor Covering Manufacturing</t>
  </si>
  <si>
    <t>Rope, Cordage and Twine Manufacturing</t>
  </si>
  <si>
    <t>Cut and Sewn Textile Product Manufacturing</t>
  </si>
  <si>
    <t>Textile Finishing and Other Textile Product Manufacturing</t>
  </si>
  <si>
    <t>Log Sawmilling</t>
  </si>
  <si>
    <t>Wood Chipping</t>
  </si>
  <si>
    <t>Timber Resawing and Dressing</t>
  </si>
  <si>
    <t>Prefabricated Wooden Building Manufacturing</t>
  </si>
  <si>
    <t>Wooden Structural Fitting and Component Manufacturing</t>
  </si>
  <si>
    <t>Veneer and Plywood Manufacturing</t>
  </si>
  <si>
    <t>Reconstituted Wood Product Manufacturing</t>
  </si>
  <si>
    <t>Other Wood Product Manufacturing n.e.c.</t>
  </si>
  <si>
    <t>Corrugated Paperboard and Paperboard Container Manufacturing</t>
  </si>
  <si>
    <t>Paper Bag Manufacturing</t>
  </si>
  <si>
    <t>Paper Stationery Manufacturing</t>
  </si>
  <si>
    <t>Sanitary Paper Product Manufacturing</t>
  </si>
  <si>
    <t>Other Converted Paper Product Manufacturing</t>
  </si>
  <si>
    <t>Printing</t>
  </si>
  <si>
    <t>Printing Support Services</t>
  </si>
  <si>
    <t>Reproduction of Recorded Media</t>
  </si>
  <si>
    <t>Petroleum Refining and Petroleum Fuel Manufacturing</t>
  </si>
  <si>
    <t>Other Petroleum and Coal Product Manufacturing</t>
  </si>
  <si>
    <t>Industrial Gas Manufacturing</t>
  </si>
  <si>
    <t>Basic Organic Chemical Manufacturing</t>
  </si>
  <si>
    <t>Basic Inorganic Chemical Manufacturing</t>
  </si>
  <si>
    <t>Synthetic Resin and Synthetic Rubber Manufacturing</t>
  </si>
  <si>
    <t>Other Basic Polymer Manufacturing</t>
  </si>
  <si>
    <t>Fertiliser Manufacturing</t>
  </si>
  <si>
    <t>Pesticide Manufacturing</t>
  </si>
  <si>
    <t>Photographic Chemical Product Manufacturing</t>
  </si>
  <si>
    <t>Explosive Manufacturing</t>
  </si>
  <si>
    <t>Other Basic Chemical Product Manufacturing n.e.c.</t>
  </si>
  <si>
    <t>Cleaning Compound Manufacturing</t>
  </si>
  <si>
    <t>Cosmetic and Toiletry Preparation Manufacturing</t>
  </si>
  <si>
    <t>Polymer Film and Sheet Packaging Material Manufacturing</t>
  </si>
  <si>
    <t>Rigid and Semi-Rigid Polymer Product Manufacturing</t>
  </si>
  <si>
    <t>Polymer Foam Product Manufacturing</t>
  </si>
  <si>
    <t>Tyre Manufacturing</t>
  </si>
  <si>
    <t>Adhesive Manufacturing</t>
  </si>
  <si>
    <t>Paint and Coatings Manufacturing</t>
  </si>
  <si>
    <t>Other Polymer Product Manufacturing</t>
  </si>
  <si>
    <t>Clay Brick Manufacturing</t>
  </si>
  <si>
    <t>Other Ceramic Product Manufacturing</t>
  </si>
  <si>
    <t>Cement and Lime Manufacturing</t>
  </si>
  <si>
    <t>Ready-Mixed Concrete Manufacturing</t>
  </si>
  <si>
    <t>Plaster Product Manufacturing</t>
  </si>
  <si>
    <t>Concrete Product Manufacturing</t>
  </si>
  <si>
    <t>Iron Smelting and Steel Manufacturing</t>
  </si>
  <si>
    <t>Iron and Steel Casting</t>
  </si>
  <si>
    <t>Steel Pipe and Tube Manufacturing</t>
  </si>
  <si>
    <t>Alumina Production</t>
  </si>
  <si>
    <t>Aluminium Smelting</t>
  </si>
  <si>
    <t>Copper, Silver, Lead and Zinc Smelting and Refining</t>
  </si>
  <si>
    <t>Other Basic Non-Ferrous Metal Manufacturing</t>
  </si>
  <si>
    <t>Non-Ferrous Metal Casting</t>
  </si>
  <si>
    <t>Aluminium Rolling, Drawing, Extruding</t>
  </si>
  <si>
    <t>Other Basic Non-Ferrous Metal Product Manufacturing</t>
  </si>
  <si>
    <t>Iron and Steel Forging</t>
  </si>
  <si>
    <t>Structural Steel Fabricating</t>
  </si>
  <si>
    <t>Prefabricated Metal Building Manufacturing</t>
  </si>
  <si>
    <t>Architectural Aluminium Product Manufacturing</t>
  </si>
  <si>
    <t>Metal Roof and Guttering Manufacturing (except Aluminium)</t>
  </si>
  <si>
    <t>Other Structural Metal Product Manufacturing</t>
  </si>
  <si>
    <t>Boiler, Tank and Other Heavy Gauge Metal Container Manufacturing</t>
  </si>
  <si>
    <t>Other Metal Container Manufacturing</t>
  </si>
  <si>
    <t>Sheet Metal Product Manufacturing (except Metal Structural and Container</t>
  </si>
  <si>
    <t>Spring and Wire Product Manufacturing</t>
  </si>
  <si>
    <t>Nut, Bolt, Screw and Rivet Manufacturing</t>
  </si>
  <si>
    <t>Metal Coating and Finishing</t>
  </si>
  <si>
    <t>Other Fabricated Metal Product Manufacturing n.e.c.</t>
  </si>
  <si>
    <t>Motor Vehicle Manufacturing</t>
  </si>
  <si>
    <t>Motor Vehicle Body and Trailer Manufacturing</t>
  </si>
  <si>
    <t>Automotive Electrical Component Manufacturing</t>
  </si>
  <si>
    <t>Other Motor Vehicle Parts Manufacturing</t>
  </si>
  <si>
    <t>Other Transport Equipment Manufacturing n.e.c.</t>
  </si>
  <si>
    <t>Shipbuilding and Repair Services</t>
  </si>
  <si>
    <t>Boatbuilding and Repair Services</t>
  </si>
  <si>
    <t>Railway Rolling Stock Manufacturing and Repair Services</t>
  </si>
  <si>
    <t>Aircraft Manufacturing and Repair Services</t>
  </si>
  <si>
    <t>Photographic, Optical and Ophthalmic Equipment Manufacturing</t>
  </si>
  <si>
    <t>Medical and Surgical Equipment Manufacturing</t>
  </si>
  <si>
    <t>Other Professional and Scientific Equipment Manufacturing</t>
  </si>
  <si>
    <t>Computer and Electronic Office Equipment Manufacturing</t>
  </si>
  <si>
    <t>Communication Equipment Manufacturing</t>
  </si>
  <si>
    <t>Other Electronic Equipment Manufacturing</t>
  </si>
  <si>
    <t>Electric Cable and Wire Manufacturing</t>
  </si>
  <si>
    <t>Electric Lighting Equipment Manufacturing</t>
  </si>
  <si>
    <t>Other Electrical Equipment Manufacturing</t>
  </si>
  <si>
    <t>Whiteware Appliance Manufacturing</t>
  </si>
  <si>
    <t>Other Domestic Appliance Manufacturing</t>
  </si>
  <si>
    <t>Pump and Compressor Manufacturing</t>
  </si>
  <si>
    <t>Fixed Space Heating, Cooling and Ventilation Equipment Manufacturing</t>
  </si>
  <si>
    <t>Agricultural Machinery and Equipment Manufacturing</t>
  </si>
  <si>
    <t>Mining and Construction Machinery Manufacturing</t>
  </si>
  <si>
    <t>Machine Tool and Parts Manufacturing</t>
  </si>
  <si>
    <t>Other Specialised Machinery and Equipment Manufacturing</t>
  </si>
  <si>
    <t>Lifting and Material Handling Equipment Manufacturing</t>
  </si>
  <si>
    <t>Other Machinery and Equipment Manufacturing n.e.c.</t>
  </si>
  <si>
    <t>Wooden Furniture and Upholstered Seat Manufacturing</t>
  </si>
  <si>
    <t>Metal Furniture Manufacturing</t>
  </si>
  <si>
    <t>Mattress Manufacturing</t>
  </si>
  <si>
    <t>Other Furniture Manufacturing</t>
  </si>
  <si>
    <t>Jewellery and Silverware Manufacturing</t>
  </si>
  <si>
    <t>Toy, Sporting and Recreational Product Manufacturing</t>
  </si>
  <si>
    <t>Other Manufacturing n.e.c.</t>
  </si>
  <si>
    <t>Fossil Fuel Electricity Generation</t>
  </si>
  <si>
    <t>Hydro-Electricity Generation</t>
  </si>
  <si>
    <t>Other Electricity Generation</t>
  </si>
  <si>
    <t>Electricity Transmission</t>
  </si>
  <si>
    <t>Electricity Distribution</t>
  </si>
  <si>
    <t>On Selling Electricity and Electricity Market Operation</t>
  </si>
  <si>
    <t>Water Supply</t>
  </si>
  <si>
    <t>Sewerage and Drainage Services</t>
  </si>
  <si>
    <t>Solid Waste Collection Services</t>
  </si>
  <si>
    <t>Other Waste Collection Services</t>
  </si>
  <si>
    <t>Waste Treatment and Disposal Services</t>
  </si>
  <si>
    <t>Waste Remediation and Materials Recovery Services</t>
  </si>
  <si>
    <t>House Construction</t>
  </si>
  <si>
    <t>Other Residential Building Construction</t>
  </si>
  <si>
    <t>Road and Bridge Construction</t>
  </si>
  <si>
    <t>Other Heavy and Civil Engineering Construction</t>
  </si>
  <si>
    <t>Land Development and Subdivision</t>
  </si>
  <si>
    <t>Site Preparation Services</t>
  </si>
  <si>
    <t>Concreting Services</t>
  </si>
  <si>
    <t>Bricklaying Services</t>
  </si>
  <si>
    <t>Roofing Services</t>
  </si>
  <si>
    <t>Structural Steel Erection Services</t>
  </si>
  <si>
    <t>Plumbing Services</t>
  </si>
  <si>
    <t>Electrical Services</t>
  </si>
  <si>
    <t>Air Conditioning and Heating Services</t>
  </si>
  <si>
    <t>Fire and Security Alarm Installation Services</t>
  </si>
  <si>
    <t>Other Building Installation Services</t>
  </si>
  <si>
    <t>Plastering and Ceiling Services</t>
  </si>
  <si>
    <t>Carpentry Services</t>
  </si>
  <si>
    <t>Tiling and Carpeting Services</t>
  </si>
  <si>
    <t>Painting and Decorating Services</t>
  </si>
  <si>
    <t>Glazing Services</t>
  </si>
  <si>
    <t>Landscape Construction Services</t>
  </si>
  <si>
    <t>Hire of Construction Machinery with Operator</t>
  </si>
  <si>
    <t>Other Construction Services n.e.c.</t>
  </si>
  <si>
    <t>Wool Wholesaling</t>
  </si>
  <si>
    <t>Cereal Grain Wholesaling</t>
  </si>
  <si>
    <t>Other Agricultural Product Wholesaling</t>
  </si>
  <si>
    <t>Petroleum Product Wholesaling</t>
  </si>
  <si>
    <t>Metal and Mineral Wholesaling</t>
  </si>
  <si>
    <t>Industrial and Agricultural Chemical Product Wholesaling</t>
  </si>
  <si>
    <t>Timber Wholesaling</t>
  </si>
  <si>
    <t>Plumbing Goods Wholesaling</t>
  </si>
  <si>
    <t>Other Hardware Goods Wholesaling</t>
  </si>
  <si>
    <t>Agricultural and Construction Machinery Wholesaling</t>
  </si>
  <si>
    <t>Other Specialised Industrial Machinery and Equipment Wholesaling</t>
  </si>
  <si>
    <t>Professional and Scientific Goods Wholesaling</t>
  </si>
  <si>
    <t>Computer and Computer Peripheral Wholesaling</t>
  </si>
  <si>
    <t>Telecommunication Goods Wholesaling</t>
  </si>
  <si>
    <t>Other Electrical and Electronic Goods Wholesaling</t>
  </si>
  <si>
    <t>Other Machinery and Equipment Wholesaling n.e.c.</t>
  </si>
  <si>
    <t>Car Wholesaling</t>
  </si>
  <si>
    <t>Commercial Vehicle Wholesaling</t>
  </si>
  <si>
    <t>Trailer and Other Motor Vehicle Wholesaling</t>
  </si>
  <si>
    <t>Motor Vehicle New Parts Wholesaling</t>
  </si>
  <si>
    <t>Motor Vehicle Dismantling and Used Parts Wholesaling</t>
  </si>
  <si>
    <t>General Line Grocery Wholesaling</t>
  </si>
  <si>
    <t>Meat, Poultry and Smallgoods Wholesaling</t>
  </si>
  <si>
    <t>Dairy Produce Wholesaling</t>
  </si>
  <si>
    <t>Fish and Seafood Wholesaling</t>
  </si>
  <si>
    <t>Fruit and Vegetable Wholesaling</t>
  </si>
  <si>
    <t>Liquor and Tobacco Product Wholesaling</t>
  </si>
  <si>
    <t>Other Grocery Wholesaling</t>
  </si>
  <si>
    <t>Textile Product Wholesaling</t>
  </si>
  <si>
    <t>Clothing and Footwear Wholesaling</t>
  </si>
  <si>
    <t>Pharmaceutical and Toiletry Goods Wholesaling</t>
  </si>
  <si>
    <t>Furniture and Floor Covering Wholesaling</t>
  </si>
  <si>
    <t>Jewellery and Watch Wholesaling</t>
  </si>
  <si>
    <t>Kitchen and Diningware Wholesaling</t>
  </si>
  <si>
    <t>Toy and Sporting Goods Wholesaling</t>
  </si>
  <si>
    <t>Book and Magazine Wholesaling</t>
  </si>
  <si>
    <t>Paper Product Wholesaling</t>
  </si>
  <si>
    <t>Other Goods Wholesaling n.e.c.</t>
  </si>
  <si>
    <t>Commission-Based Wholesaling</t>
  </si>
  <si>
    <t>Car Retailing</t>
  </si>
  <si>
    <t>Motor Cycle Retailing</t>
  </si>
  <si>
    <t>Trailer and Other Motor Vehicle Retailing</t>
  </si>
  <si>
    <t>Motor Vehicle Parts Retailing</t>
  </si>
  <si>
    <t>Tyre Retailing</t>
  </si>
  <si>
    <t>Fuel Retailing</t>
  </si>
  <si>
    <t>Supermarket and Grocery Stores</t>
  </si>
  <si>
    <t>Fresh Meat, Fish and Poultry Retailing</t>
  </si>
  <si>
    <t>Fruit and Vegetable Retailing</t>
  </si>
  <si>
    <t>Liquor Retailing</t>
  </si>
  <si>
    <t>Other Specialised Food Retailing</t>
  </si>
  <si>
    <t>Furniture Retailing</t>
  </si>
  <si>
    <t>Floor Coverings Retailing</t>
  </si>
  <si>
    <t>Houseware Retailing</t>
  </si>
  <si>
    <t>Manchester and Other Textile Goods Retailing</t>
  </si>
  <si>
    <t>Electrical, Electronic and Gas Appliance Retailing</t>
  </si>
  <si>
    <t>Computer and Computer Peripheral Retailing</t>
  </si>
  <si>
    <t>Other Electrical and Electronic Goods Retailing</t>
  </si>
  <si>
    <t>Hardware and Building Supplies Retailing</t>
  </si>
  <si>
    <t>Garden Supplies Retailing</t>
  </si>
  <si>
    <t>Sport and Camping Equipment Retailing</t>
  </si>
  <si>
    <t>Entertainment Media Retailing</t>
  </si>
  <si>
    <t>Toy and Game Retailing</t>
  </si>
  <si>
    <t>Newspaper and Book Retailing</t>
  </si>
  <si>
    <t>Marine Equipment Retailing</t>
  </si>
  <si>
    <t>Clothing Retailing</t>
  </si>
  <si>
    <t>Footwear Retailing</t>
  </si>
  <si>
    <t>Watch and Jewellery Retailing</t>
  </si>
  <si>
    <t>Other Personal Accessory Retailing</t>
  </si>
  <si>
    <t>Department Stores</t>
  </si>
  <si>
    <t>Pharmaceutical, Cosmetic and Toiletry Goods Retailing</t>
  </si>
  <si>
    <t>Stationery Goods Retailing</t>
  </si>
  <si>
    <t>Antique and Used Goods Retailing</t>
  </si>
  <si>
    <t>Flower Retailing</t>
  </si>
  <si>
    <t>Other Store-Based Retailing n.e.c.</t>
  </si>
  <si>
    <t>Non-Store Retailing</t>
  </si>
  <si>
    <t>Retail Commission-Based Buying and/or Selling</t>
  </si>
  <si>
    <t>Cafes and Restaurants</t>
  </si>
  <si>
    <t>Takeaway Food Services</t>
  </si>
  <si>
    <t>Catering Services</t>
  </si>
  <si>
    <t>Pubs, Taverns and Bars</t>
  </si>
  <si>
    <t>Clubs (Hospitality)</t>
  </si>
  <si>
    <t>Road Freight Transport</t>
  </si>
  <si>
    <t>Interurban and Rural Bus Transport</t>
  </si>
  <si>
    <t>Urban Bus Transport (Including Tramway)</t>
  </si>
  <si>
    <t>Taxi and Other Road Transport</t>
  </si>
  <si>
    <t>Rail Freight Transport</t>
  </si>
  <si>
    <t>Rail Passenger Transport</t>
  </si>
  <si>
    <t>Water Freight Transport</t>
  </si>
  <si>
    <t>Water Passenger Transport</t>
  </si>
  <si>
    <t>Scenic and Sightseeing Transport</t>
  </si>
  <si>
    <t>Pipeline Transport</t>
  </si>
  <si>
    <t>Other Transport n.e.c.</t>
  </si>
  <si>
    <t>Postal Services</t>
  </si>
  <si>
    <t>Courier Pick-up and Delivery Services</t>
  </si>
  <si>
    <t>Stevedoring Services</t>
  </si>
  <si>
    <t>Port and Water Transport Terminal Operations</t>
  </si>
  <si>
    <t>Other Water Transport Support Services</t>
  </si>
  <si>
    <t>Airport Operations and Other Air Transport Support Services</t>
  </si>
  <si>
    <t>Customs Agency Services</t>
  </si>
  <si>
    <t>Freight Forwarding Services</t>
  </si>
  <si>
    <t>Other Transport Support Services n.e.c.</t>
  </si>
  <si>
    <t>Grain Storage Services</t>
  </si>
  <si>
    <t>Other Warehousing and Storage Services</t>
  </si>
  <si>
    <t>Newspaper Publishing</t>
  </si>
  <si>
    <t>Magazine and Other Periodical Publishing</t>
  </si>
  <si>
    <t>Book Publishing</t>
  </si>
  <si>
    <t>Directory and Mailing List Publishing</t>
  </si>
  <si>
    <t>Other Publishing (except Software, Music and Internet)</t>
  </si>
  <si>
    <t>Software Publishing</t>
  </si>
  <si>
    <t>Motion Picture and Video Production</t>
  </si>
  <si>
    <t>Motion Picture and Video Distribution</t>
  </si>
  <si>
    <t>Motion Picture Exhibition</t>
  </si>
  <si>
    <t>Post-production Services and Other Motion Picture and Video Activities</t>
  </si>
  <si>
    <t>Music Publishing</t>
  </si>
  <si>
    <t>Music and Other Sound Recording Activities</t>
  </si>
  <si>
    <t>Radio Broadcasting</t>
  </si>
  <si>
    <t>Free-to-Air Television Broadcasting</t>
  </si>
  <si>
    <t>Cable and Other Subscription Broadcasting</t>
  </si>
  <si>
    <t>Internet Publishing and Broadcasting</t>
  </si>
  <si>
    <t>Internet Service Providers and Web Search Portals</t>
  </si>
  <si>
    <t>Data Processing and Web Hosting Services</t>
  </si>
  <si>
    <t>Electronic Information Storage Services</t>
  </si>
  <si>
    <t>Wired Telecommunications Network Operation</t>
  </si>
  <si>
    <t>Other Telecommunications Network Operation</t>
  </si>
  <si>
    <t>Other Telecommunications Services</t>
  </si>
  <si>
    <t>Libraries and Archives</t>
  </si>
  <si>
    <t>Other Information Services</t>
  </si>
  <si>
    <t>Central Banking</t>
  </si>
  <si>
    <t>Banking</t>
  </si>
  <si>
    <t>Building Society Operation</t>
  </si>
  <si>
    <t>Credit Union Operation</t>
  </si>
  <si>
    <t>Other Depository Financial Intermediation</t>
  </si>
  <si>
    <t>Non-Depository Financing</t>
  </si>
  <si>
    <t>Financial Asset Investing</t>
  </si>
  <si>
    <t>Life Insurance</t>
  </si>
  <si>
    <t>Health Insurance</t>
  </si>
  <si>
    <t>General Insurance</t>
  </si>
  <si>
    <t>Superannuation Funds</t>
  </si>
  <si>
    <t>Financial Asset Broking Services</t>
  </si>
  <si>
    <t>Other Auxiliary Finance and Investment Services</t>
  </si>
  <si>
    <t>Auxiliary Insurance Services</t>
  </si>
  <si>
    <t>Passenger Car Rental and Hiring</t>
  </si>
  <si>
    <t>Other Motor Vehicle and Transport Equipment Rental and Hiring</t>
  </si>
  <si>
    <t>Farm Animal and Bloodstock Leasing</t>
  </si>
  <si>
    <t>Heavy Machinery and Scaffolding Rental and Hiring</t>
  </si>
  <si>
    <t>Video and Other Electronic Media Rental and Hiring</t>
  </si>
  <si>
    <t>Other Goods and Equipment Rental and Hiring n.e.c.</t>
  </si>
  <si>
    <t>Non-Financial Intangible Assets (Except Copyrights) Leasing</t>
  </si>
  <si>
    <t>Residential Property Operators</t>
  </si>
  <si>
    <t>Non-Residential Property Operators</t>
  </si>
  <si>
    <t>Real Estate Services</t>
  </si>
  <si>
    <t>Scientific Research Services</t>
  </si>
  <si>
    <t>Architectural Services</t>
  </si>
  <si>
    <t>Surveying and Mapping Services</t>
  </si>
  <si>
    <t>Engineering Design and Engineering Consulting Services</t>
  </si>
  <si>
    <t>Other Specialised Design Services</t>
  </si>
  <si>
    <t>Scientific Testing and Analysis Services</t>
  </si>
  <si>
    <t>Legal Services</t>
  </si>
  <si>
    <t>Accounting Services</t>
  </si>
  <si>
    <t>Advertising Services</t>
  </si>
  <si>
    <t>Market Research and Statistical Services</t>
  </si>
  <si>
    <t>Corporate Head Office Management Services</t>
  </si>
  <si>
    <t>Management Advice and Related Consulting Services</t>
  </si>
  <si>
    <t>Veterinary Services</t>
  </si>
  <si>
    <t>Professional Photographic Services</t>
  </si>
  <si>
    <t>Other Professional, Scientific and Technical Services n.e.c.</t>
  </si>
  <si>
    <t>Computer System Design and Related Services</t>
  </si>
  <si>
    <t>Employment Placement and Recruitment Services</t>
  </si>
  <si>
    <t>Labour Supply Services</t>
  </si>
  <si>
    <t>Travel Agency and Tour Arrangement Services</t>
  </si>
  <si>
    <t>Office Administrative Services</t>
  </si>
  <si>
    <t>Document Preparation Services</t>
  </si>
  <si>
    <t>Credit Reporting and Debt Collection Services</t>
  </si>
  <si>
    <t>Call Centre Operation</t>
  </si>
  <si>
    <t>Other Administrative Services n.e.c.</t>
  </si>
  <si>
    <t>Building and Other Industrial Cleaning Services</t>
  </si>
  <si>
    <t>Building Pest Control Services</t>
  </si>
  <si>
    <t>Gardening Services</t>
  </si>
  <si>
    <t>Packaging Services</t>
  </si>
  <si>
    <t>Central Government Administration</t>
  </si>
  <si>
    <t>State Government Administration</t>
  </si>
  <si>
    <t>Local Government Administration</t>
  </si>
  <si>
    <t>Justice</t>
  </si>
  <si>
    <t>Domestic Government Representation</t>
  </si>
  <si>
    <t>Foreign Government Representation</t>
  </si>
  <si>
    <t>Regulatory Services</t>
  </si>
  <si>
    <t>Police Services</t>
  </si>
  <si>
    <t>Investigation and Security Services</t>
  </si>
  <si>
    <t>Fire Protection and Other Emergency Services</t>
  </si>
  <si>
    <t>Correctional and Detention Services</t>
  </si>
  <si>
    <t>Other Public Order and Safety Services</t>
  </si>
  <si>
    <t>Preschool Education</t>
  </si>
  <si>
    <t>Primary Education</t>
  </si>
  <si>
    <t>Secondary Education</t>
  </si>
  <si>
    <t>Combined Primary and Secondary Education</t>
  </si>
  <si>
    <t>Special School Education</t>
  </si>
  <si>
    <t>Technical and Vocational Education and Training</t>
  </si>
  <si>
    <t>Higher Education</t>
  </si>
  <si>
    <t>Sports and Physical Recreation Instruction</t>
  </si>
  <si>
    <t>Arts Education</t>
  </si>
  <si>
    <t>Adult, Community and Other Education n.e.c.</t>
  </si>
  <si>
    <t>Educational Support Services</t>
  </si>
  <si>
    <t>Hospitals (Except Psychiatric Hospitals)</t>
  </si>
  <si>
    <t>Psychiatric Hospitals</t>
  </si>
  <si>
    <t>General Practice Medical Services</t>
  </si>
  <si>
    <t>Specialist Medical Services</t>
  </si>
  <si>
    <t>Pathology and Diagnostic Imaging Services</t>
  </si>
  <si>
    <t>Dental Services</t>
  </si>
  <si>
    <t>Optometry and Optical Dispensing</t>
  </si>
  <si>
    <t>Physiotherapy Services</t>
  </si>
  <si>
    <t>Chiropractic and Osteopathic Services</t>
  </si>
  <si>
    <t>Other Allied Health Services</t>
  </si>
  <si>
    <t>Ambulance Services</t>
  </si>
  <si>
    <t>Other Health Care Services n.e.c.</t>
  </si>
  <si>
    <t>Aged Care Residential Services</t>
  </si>
  <si>
    <t>Other Residential Care Services</t>
  </si>
  <si>
    <t>Child Care Services</t>
  </si>
  <si>
    <t>Other Social Assistance Services</t>
  </si>
  <si>
    <t>Museum Operation</t>
  </si>
  <si>
    <t>Zoological and Botanical Gardens Operation</t>
  </si>
  <si>
    <t>Nature Reserves and Conservation Parks Operation</t>
  </si>
  <si>
    <t>Performing Arts Operation</t>
  </si>
  <si>
    <t>Creative Artists, Musicians, Writers and Performers</t>
  </si>
  <si>
    <t>Performing Arts Venue Operation</t>
  </si>
  <si>
    <t>Health and Fitness Centres and Gymnasia Operation</t>
  </si>
  <si>
    <t>Sports and Physical Recreation Clubs and Sports Professionals</t>
  </si>
  <si>
    <t>Sports and Physical Recreation Venues, Grounds and Facilities Operation</t>
  </si>
  <si>
    <t>Sports and Physical Recreation Administrative Service</t>
  </si>
  <si>
    <t>Horse and Dog Racing Administration and Track Operation</t>
  </si>
  <si>
    <t>Other Horse and Dog Racing Activities</t>
  </si>
  <si>
    <t>Amusement Parks and Centres Operation</t>
  </si>
  <si>
    <t>Amusement and Other Recreational Activities n.e.c.</t>
  </si>
  <si>
    <t>Casino Operation</t>
  </si>
  <si>
    <t>Lottery Operation</t>
  </si>
  <si>
    <t>Other Gambling Activities</t>
  </si>
  <si>
    <t>Automotive Electrical Services</t>
  </si>
  <si>
    <t>Automotive Body, Paint and Interior Repair</t>
  </si>
  <si>
    <t>Other Automotive Repair and Maintenance</t>
  </si>
  <si>
    <t>Domestic Appliance Repair and Maintenance</t>
  </si>
  <si>
    <t>Electronic (except Domestic Appliance) and Precision Equipment Repair</t>
  </si>
  <si>
    <t>Other Machinery and Equipment Repair and Maintenance</t>
  </si>
  <si>
    <t>Clothing and Footwear Repair</t>
  </si>
  <si>
    <t>Other Repair and Maintenance n.e.c.</t>
  </si>
  <si>
    <t>Hairdressing and Beauty Services</t>
  </si>
  <si>
    <t>Diet and Weight Reduction Centre Operation</t>
  </si>
  <si>
    <t>Funeral, Crematorium and Cemetery Services</t>
  </si>
  <si>
    <t>Laundry and Dry-Cleaning Services</t>
  </si>
  <si>
    <t>Photographic Film Processing</t>
  </si>
  <si>
    <t>Parking Services</t>
  </si>
  <si>
    <t>Brothel Keeping and Prostitution Services</t>
  </si>
  <si>
    <t>Other Personal Services n.e.c.</t>
  </si>
  <si>
    <t>Private Households Employing Staff</t>
  </si>
  <si>
    <t>Undifferentiated Goods-Producing Activities of Private Households for Own Use</t>
  </si>
  <si>
    <t>Undifferentiated Service-Producing Activities of Private Households for Own Use</t>
  </si>
  <si>
    <t>Religious Services</t>
  </si>
  <si>
    <t>Business and Professional Association Services</t>
  </si>
  <si>
    <t>Labour Association Services</t>
  </si>
  <si>
    <t>Other Interest Group Services n.e.c.</t>
  </si>
  <si>
    <t>Industry (ANZSIC)</t>
  </si>
  <si>
    <t>Agriculture, Forestry and Fishing</t>
  </si>
  <si>
    <t>Mining</t>
  </si>
  <si>
    <t>Manufacturing</t>
  </si>
  <si>
    <t>ANZSIC</t>
  </si>
  <si>
    <t>Electricity, Gas, Water and Waste Services</t>
  </si>
  <si>
    <t>Construction</t>
  </si>
  <si>
    <t>Accommodation and Food Services</t>
  </si>
  <si>
    <t>Transport, Postal and Warehousing</t>
  </si>
  <si>
    <t>Information Media and Telecommunications</t>
  </si>
  <si>
    <t>Financial and Insurance Services</t>
  </si>
  <si>
    <t>Rental, Hiring and Real Estate Services</t>
  </si>
  <si>
    <t>Administrative and Support Services</t>
  </si>
  <si>
    <t>Public Administration and Safety</t>
  </si>
  <si>
    <t>Education and Training</t>
  </si>
  <si>
    <t>Health Care and Social Assistance</t>
  </si>
  <si>
    <t>Arts and Recreation Services</t>
  </si>
  <si>
    <t>Do not edit</t>
  </si>
  <si>
    <t>No.</t>
  </si>
  <si>
    <t>Investment Type</t>
  </si>
  <si>
    <t>Please allocate the total Government funding / investment expenditure ($m) at each respective year.</t>
  </si>
  <si>
    <t>Notes:</t>
  </si>
  <si>
    <t>Please specify the name of the investment proposal.</t>
  </si>
  <si>
    <t>What is the nature of the investment?</t>
  </si>
  <si>
    <t>Over how many years will the investment be incurred?</t>
  </si>
  <si>
    <t>Key</t>
  </si>
  <si>
    <t>Purpose</t>
  </si>
  <si>
    <t>Step 1:</t>
  </si>
  <si>
    <t>Step 2:</t>
  </si>
  <si>
    <t>Step 3:</t>
  </si>
  <si>
    <t>Step 4:</t>
  </si>
  <si>
    <t>Name</t>
  </si>
  <si>
    <t>Interpretation and Reporting</t>
  </si>
  <si>
    <r>
      <t xml:space="preserve">- Avoid language such as </t>
    </r>
    <r>
      <rPr>
        <b/>
        <sz val="11"/>
        <color rgb="FFFF0000"/>
        <rFont val="Calibri"/>
        <family val="2"/>
        <scheme val="minor"/>
      </rPr>
      <t>"job created / added / induced"</t>
    </r>
    <r>
      <rPr>
        <sz val="11"/>
        <color theme="1"/>
        <rFont val="Calibri"/>
        <family val="2"/>
        <scheme val="minor"/>
      </rPr>
      <t xml:space="preserve">, but use </t>
    </r>
    <r>
      <rPr>
        <b/>
        <sz val="11"/>
        <color rgb="FF00B050"/>
        <rFont val="Calibri"/>
        <family val="2"/>
        <scheme val="minor"/>
      </rPr>
      <t>"jobs supported / associated with"</t>
    </r>
    <r>
      <rPr>
        <sz val="11"/>
        <color theme="1"/>
        <rFont val="Calibri"/>
        <family val="2"/>
        <scheme val="minor"/>
      </rPr>
      <t>.</t>
    </r>
  </si>
  <si>
    <t>Wine, Spirits and Tobacco</t>
  </si>
  <si>
    <t>1203 / 1204</t>
  </si>
  <si>
    <t>Mapping</t>
  </si>
  <si>
    <t>N/A</t>
  </si>
  <si>
    <t>Description</t>
  </si>
  <si>
    <t>The Agriculture, Forestry and Fishing Division includes units mainly engaged in growing crops, raising animals, growing and harvesting timber, and harvesting fish and other animals from farms or their natural habitats. The division makes a distinction between two basic activities: production and support services to production. Included as production activities are horticulture, livestock production, aquaculture, forestry and logging, and fishing, hunting and trapping.
The term 'agriculture' is used broadly to refer to both the growing and cultivation of horticultural and other crops (excluding forestry), and the controlled breeding, raising or farming of animals (excluding aquaculture).
Aquacultural activities include the controlled breeding, raising or farming of fish, molluscs and crustaceans.
Forestry and logging activities include growing, maintaining and harvesting forests, as well as gathering forest products.
Fishing, hunting and trapping includes gathering or catching marine life such as fish or shellfish, or other animals, from their uncontrolled natural environments in water or on land.
Also included in the division are units engaged in providing support services to the units engaged in production activities.</t>
  </si>
  <si>
    <t>The Mining Division includes units that mainly extract naturally occurring mineral solids, such as coal and ores; liquid minerals, such as crude petroleum; and gases, such as natural gas. The term mining is used in the broad sense to include underground or open cut mining; dredging; quarrying; well operations or evaporation pans; recovery from ore dumps or tailings as well as beneficiation activities (i.e. preparing, including crushing, screening, washing and flotation) and other preparation work customarily performed at the mine site, or as a part of mining activity.
The Mining Division distinguishes two basic activities: mine operation and mining support activities.
Mine operation includes units operating mines, quarries, or oil and gas wells on their own account, or for others on a contract or fee basis, as well as mining sites under development.
Mining support activities include units that perform mining services on a contract or fee basis, and exploration (except geophysical surveying).
Units in the Mining Division are grouped and classified according to the natural resource mined or to be mined. Industries include units that extract natural resources, and/or those that beneficiate the mineral mined. Beneficiation is the process whereby the extracted material is reduced to particles that can be separated into mineral and waste, the former suitable for further processing or direct use. The operations that take place in beneficiation are primarily mechanical, such as grinding, washing, magnetic separation, and centrifugal separation. In contrast, manufacturing operations primarily use chemical and electro-chemical processes, such as electrolysis and distillation.</t>
  </si>
  <si>
    <t>The Electricity, Gas, Water and Waste Services Division comprises units engaged in the provision of electricity; gas through mains systems; water; drainage; and sewage services. This division also includes units mainly engaged in the collection, treatment and disposal of waste materials; remediation of contaminated materials (including land); and materials recovery activities.
Electricity supply activities include the generation, transmission and distribution of electricity and the on-selling of electricity via power distribution systems operated by others.
Gas supply includes the distribution of gas, such as natural gas or liquefied petroleum gas, through mains systems.
Water supply includes the storage, treatment and distribution of water; drainage services include the operation of drainage systems; and sewage services include the collection, treatment and disposal of waste through sewer systems and sewage treatment facilities.</t>
  </si>
  <si>
    <t>The Construction Division includes units mainly engaged in the construction of buildings and other structures, additions, alterations, reconstruction, installation, and maintenance and repairs of buildings and other structures.
Units engaged in demolition or wrecking of buildings and other structures, and clearing of building sites are included in Division E Construction. It also includes units engaged in blasting, test drilling, landfill, levelling, earthmoving, excavating, land drainage and other land preparation.</t>
  </si>
  <si>
    <t>The Manufacturing Division includes units mainly engaged in the physical or chemical transformation of materials, substances or components into new products (except agriculture and construction). The materials, substances or components transformed by units in this division are raw materials that are products of agriculture, forestry, fishing and mining, or products of other manufacturing units.
Units in the Manufacturing Division are often described as plants, factories or mills and characteristically use power-driven machines and other materials-handling equipment. However, units that transform materials, substances or components into new products by hand, or in the unit's home, are also included. Activities undertaken by units incidental to their manufacturing activity, such as selling directly to the consumer products manufactured on the same premises from which they are sold, such as bakeries and custom tailors, are also included in the division. If, in addition to self-produced products, other products that are not manufactured by the same unit are also sold, the rules for the treatment of mixed activities have to be applied and units classified according to their predominant activity.
Assembly of the component parts of manufactured products, either self-produced or purchased from other units, is considered manufacturing. For example, assembly of self-manufactured prefabricated components at a construction site is considered manufacturing, as the assembly is incidental to the manufacturing activity. Conversely, when undertaken as a primary activity, the on-site assembly of components manufactured by others is considered to be construction.
The boundaries between the Manufacturing Division and other divisions in ANZSIC can sometimes be unclear. The units in the Manufacturing Division are engaged in the transformation of materials into new products. Their output is a new product. However, the definition of what constitutes a 'new product' can be somewhat subjective. As clarification, the following activities are examples of manufacturing activities included in the Manufacturing Division in ANZSIC 2006:
􀂄 Milk bottling and pasteurising;
􀂄 Both processing and canning or bottling;
􀂄 Fresh fish packaging (including oyster shucking, fish filleting);
􀂄 Printing and related support activities;
􀂄 Ready-mixed concrete production;
􀂄 Leather tanning and dressing;
􀂄 Grinding of lenses to prescription;
􀂄 Wood preserving and treatment;
􀂄 Electroplating, plating, metal heat treating, and polishing;
􀂄 Fabricating signs and advertising displays;
􀂄 Tyre retreading;
􀂄 Ship, boat, railway rolling stock and aircraft repair and maintenance; and
􀂄 Substantial alteration, renovation or reconstruction of goods such as transport equipment.
There are some other activities that are often considered 'manufacturing', but for ANZSIC, these are classified in another division. These activities include:
􀂄 Logging and production of crops or livestock (included in the Agriculture, Forestry
and Fishing Division);
􀂄 Construction of structures and fabricating operations performed at the site of
construction by contractors (included in the Construction Division);
􀂄 Publishing and the combined activity of publishing and printing (included in the
Information Media and Communications Division); and
􀂄 Beneficiation (included in the Mining Division).
The subdivisions in the Manufacturing Division generally reflect distinct production processes related to material inputs, production equipment and employee skills.</t>
  </si>
  <si>
    <t>The Wholesale Trade Division includes units mainly engaged in the purchase and onselling, the commission-based buying, and the commission-based selling of goods, without significant transformation, to businesses. Units are classified to the Wholesale Trade Division in the first instance if they buy goods and then onsell them (including on a commission basis) to businesses.
Wholesalers' premises are usually a warehouse or office with little or no display of their goods, large storage facilities, and are not generally located or designed to attract a high proportion of walk-in customers. Wholesaling is often characterised by high value and/or bulk volume transactions, and customers are generally reached through trade-specific contacts.
The Wholesale Trade Division distinguishes two types of wholesalers:
􀂄 merchant wholesalers who take title to the goods they sell, including import/export merchants; and
􀂄 units whose main activity is the commission-based buying and/or the commission-based selling of goods, acting as wholesale agents or brokers, or business to business electronic markets, both of whom arrange the sale of goods on behalf of others for a commission or fee without taking title to the goods.
A unit which sells to both businesses and the general public will be classified to the Wholesale Trade Division if it operates from premises such as warehouses or offices with little or no display of goods, has large storage facilities, and is not generally located or designed to attract a high proportion of walk-in customers.
For units that have goods manufactured for them on commission and then sell those goods, the following treatment guidelines are to be followed:
􀂄 units that own the material inputs and own the final outputs, but have the production done by others will be included in the Manufacturing Division;
􀂄 units that do not own the material inputs but own the final outputs and have the production done by others will not be included in the Manufacturing Division (these may be included in Wholesale Trade or other divisions); and
􀂄 units that do not own the material inputs, do not own the final outputs but undertake the production for others will be included in the Manufacturing Division.
As a result, units that have goods manufactured for them on commission will be included in the Wholesale Trade Division where they do not own the material inputs to the manufacturing process, but take title to the outputs and sell them in the manner prescribed above for typical wholesaling units.</t>
  </si>
  <si>
    <t>The Retail Trade Division includes units mainly engaged in the purchase and onselling, the commission-based buying, and the commission-based selling of goods, without significant transformation, to the general public. The Retail Trade Division also includes units that purchase and onsell goods to the general public using non-traditional means, including the internet. Units are classified to the Retail Trade Division in the first instance if they buy goods and then onsell them (including on a commission basis) to the general public.
Retail units generally operate from premises located and designed to attract a high volume of walk-in customers, have an extensive display of goods, and/or use mass media advertising designed to attract customers. The display and advertising of goods may be physical or electronic.
Physical display and advertising includes shops, printed catalogues, billboards and print advertisements. Electronic display and advertising includes catalogues, internet websites, television and radio advertisements and infomercials. While non-store retailers, by definition, do not posses the physical characteristics of traditional retail units with a physical shop-front location, these units share the requisite function of the purchasing and onselling of goods to the general public, and are therefore included in this division.
A unit which sells to both businesses and the general public will be classified to the Retail Trade Division if it operates from shop-front premises, arranges and displays stock to attract a high proportion of walk-in customers and utilises mass media advertising to attract customers.</t>
  </si>
  <si>
    <t>The Accommodation and Food Services Division includes units mainly engaged in providing short-term accommodation for visitors. Also included are units mainly engaged in providing food and beverage services, such as the preparation and serving of meals and the serving of alcoholic beverages for consumption by customers, both on and off-site.</t>
  </si>
  <si>
    <t>The Transport, Postal and Warehousing Division includes units mainly engaged in providing transportation of passengers and freight by road, rail, water or air. Other transportation activities such as postal services, pipeline transport and scenic and sightseeing transport are included in this division.
Units mainly engaged in providing goods warehousing and storage activities are also included.
The division also includes units mainly engaged in providing support services for the transportation of passengers and freight. These activities include stevedoring services, harbour services, navigation services, airport operations and customs agency services.</t>
  </si>
  <si>
    <t>The Information Media and Telecommunications Division includes units mainly engaged in:
􀂄 creating, enhancing and storing information products in media that allows for their dissemination;
􀂄 transmitting information products using analogue and digital signals (via electronic, wireless, optical and other means); and
􀂄 providing transmission services and/or operating the infrastructure to enable the transmission and storage of information and information products.
Information products are defined as those which are not necessarily tangible, and, unlike traditional goods, are not associated with a particular form. The value of the information products is embedded in their content rather than in the format in which they are distributed. For example, a movie can be screened at a cinema, telecast on television or copied to video for sale or rental. The division includes some activities that primarily create, enhance and disseminate information products, subject to copyright.
It is the intangible nature of the information products which determines their unique dissemination process, which may include via a broadcast, electronic means, or physical form. They do not usually require direct contact between the supplier/producer and the consumer, which distinguishes them from distribution activities included in the Wholesale Trade and Retail Trade Divisions.
Excluded from the division are units mainly engaged in:
􀂄 the mass storage or duplication of information products such as printing newspapers, CDs, DVDs, etc. (Manufacturing Division);
􀂄 purchasing and on-selling information products in their tangible form (Wholesale Trade and Retail Trade Divisions);
􀂄 providing specialised computer services such as programming and systems design services, graphic design services and advertising services, as well as gathering, tabulating and presenting marketing and opinion data (Professional, Scientific and Technical Services Division);
􀂄 providing a range of creative artistic activities such as the creation of an artistic original (e.g. a painting), or the provision of a live musical performance by a group or artist (Arts and Recreation Services Division); and
􀂄 units undertaking a range of activities such as directing, acting, writing and performing (Arts and Recreation Services Division).</t>
  </si>
  <si>
    <t>The Financial and Insurance Services Division includes units mainly engaged in financial transactions involving the creation, liquidation, or change in ownership of financial assets, and/or in facilitating financial transactions.
The range of activities include raising funds by taking deposits and/or issuing securities and, in the process, incurring liabilities; units investing their own funds in a range of financial assets; pooling risk by underwriting insurance and annuities; separately constituted funds engaged in the provision of retirement incomes; and specialised services facilitating or supporting financial intermediation, insurance and employee benefit programs.
Also included in this division are central banking, monetary control and the regulation of financial activities.</t>
  </si>
  <si>
    <t>The Rental, Hiring and Real Estate Services Division includes units mainly engaged in renting, hiring, or otherwise allowing the use of tangible or intangible assets (except copyrights), and units providing related services.
The assets may be tangible, as in the case of real estate and equipment, or intangible, as in the case with patents and trademarks.
The division also includes units engaged in providing real estate services such as selling, renting and/or buying real estate for others, managing real estate for others and appraising real estate.</t>
  </si>
  <si>
    <t>The Professional, Scientific and Technical Services Division includes units mainly engaged in providing professional, scientific and technical services. Units engaged in providing these services apply common processes where labour inputs are integral to the production or service delivery. Units in this division specialise and sell their expertise. In most cases, equipment and materials are not major inputs. The activities undertaken generally require a high level of expertise and training and formal (usually tertiary level) qualifications.
These services include scientific research, architecture, engineering, computer systems design, law, accountancy, advertising, market research, management and other consultancy, veterinary science and professional photography.
Excluded are units mainly engaged in providing health care and social assistance services, which are included in Division Q Health Care and Social Assistance.</t>
  </si>
  <si>
    <t>The Administrative and Support Services Division includes units mainly engaged in performing routine support activities for the day-to-day operations of other businesses or organisations.
Units providing administrative support services are mainly engaged in activities such as office administration; hiring and placing personnel for others; preparing documents; taking orders for clients by telephone; providing credit reporting or collecting services; and arranging travel and travel tours.
Units providing other types of support services are mainly engaged in activities such as building and other cleaning services; pest control services; gardening services; and packaging products for others.
The activities undertaken by units in this division are often integral parts of the activities of units found in all sectors of the economy. Recent trends have moved more towards the outsourcing of such non-core activities. The units classified in this division specialise in one or more of these activities and can, therefore, provide services to a variety of clients.</t>
  </si>
  <si>
    <t>The Public Administration and Safety Division includes units mainly engaged in Central, State or Local Government legislative, executive and judicial activities; in providing physical, social, economic and general public safety and security services; and in enforcing regulations. Also included are units of military defence, government representation and international government organisations.
Central, State or Local Government legislative, executive and judicial activities include the setting of policy; the oversight of government programs; collecting revenue to fund government programs; creating statute laws and by-laws; creating case law through the judicial processes of civil, criminal and other courts; and distributing public funds.
The provision of physical, social, economic and general public safety and security services, and enforcing regulations, includes units that provide police services; investigation and security services; fire protection and other emergency services; correctional and detention services; regulatory services; border control; and other public order and safety services.
Also included are units of military defence, government representation and international government organisations.
Government ownership is not a criterion for classification to this industry division. Government units producing 'private sector like' goods and services are classified to the same industry as private sector units engaged in similar activities. Private sector units engaged in public administration or military defence are classified to the Public Administration and Safety Division. Units that engage in a combination of public administration and service delivery activities are to be classified to this division.</t>
  </si>
  <si>
    <t>The Education and Training Division includes units mainly engaged in the provision and support of education and training, except those engaged in the training of animals e.g. dog obedience training, horse training.
Education may be provided in a range of settings, such as educational institutions, the workplace, or the home. Generally, instruction is delivered through face-to-face interaction between teachers/instructors and students, although other means and mediums of delivery, such as by correspondence, radio, television or the internet, may be used.
Education and training is delivered by teachers or instructors who explain, tell or demonstrate a wide variety of subjects. The commonality of processes involved, such as the labour inputs of teachers and instructors, and their subject matter knowledge and teaching expertise, uniquely distinguishes this industry from other industries.
Education support services include a range of support services which assist in the provision of education, such as curriculum setting and examination marking.</t>
  </si>
  <si>
    <t>The Health Care and Social Assistance Division includes units mainly engaged in providing human health care and social assistance. Units engaged in providing these services apply common processes, where the labour inputs of practitioners with the requisite expertise and qualifications are integral to production or service delivery.</t>
  </si>
  <si>
    <t>The Other Services Division includes a broad range of personal services; religious, civic, professional and other interest group services; selected repair and maintenance activities; and private households employing staff. Units in this division are mainly engaged in providing a range of personal care services, such as hair, beauty and diet and weight management services; providing death care services; promoting or administering religious events or activities; or promoting and defending the interests of their members.
Also included are units mainly engaged in repairing and/or maintaining equipment and machinery (except ships, boats, aircraft, or railway rolling stock) or other items (except buildings); as well as units of private households that engage in employing workers on or about the premises in activities primarily concerned with the operation of households.
The Other Services Division excludes units mainly engaged in providing buildings or dwellings repair and maintenance services (included in the Construction or Administrative and Support Services Divisions as appropriate), and units mainly engaged in providing repair and maintenance services of books, ships, boats, aircraft or railway rolling stock (included in the Manufacturing Division).</t>
  </si>
  <si>
    <t>This sheet documents the descriptions of all ANZSIC industries.</t>
  </si>
  <si>
    <t>Industry Descriptions</t>
  </si>
  <si>
    <t>- Year 1 refers to the first instance of expenditure incurred.</t>
  </si>
  <si>
    <t>- Assume that 100% of total Government funding / investment expenditure into a specific industry is directly equated to the increase in industry output.</t>
  </si>
  <si>
    <t xml:space="preserve"> </t>
  </si>
  <si>
    <t>This sheet contains instructions for the user to input information regarding key assumptions of the investment proposal below.</t>
  </si>
  <si>
    <t>Contact</t>
  </si>
  <si>
    <t>cee@treasury.nsw.gov.au</t>
  </si>
  <si>
    <t>Primary User Sheets</t>
  </si>
  <si>
    <t>Secondary User Sheets</t>
  </si>
  <si>
    <t>Approach</t>
  </si>
  <si>
    <t>Multipliers by chronological stage</t>
  </si>
  <si>
    <t>- I-O multiplier-based estimates relate to annual full-time equivalent (FTE) jobs.</t>
  </si>
  <si>
    <t>- I-O estimation approaches do not provide any information on the timing of impacts.</t>
  </si>
  <si>
    <t>- Direct or indirect (flow-on) employment supported may not be directly observed.</t>
  </si>
  <si>
    <t>- Multiplier-based estimates for employment supported should not be reported specifically as occurring in a project’s region. Direct or flow-on employment will not necessarily occur in the immediate vicinity of the project.</t>
  </si>
  <si>
    <t/>
  </si>
  <si>
    <t>Input-Output Industry Group (IOIG)</t>
  </si>
  <si>
    <t>Model Outputs</t>
  </si>
  <si>
    <t>Source</t>
  </si>
  <si>
    <r>
      <t xml:space="preserve">Please select the relevant industry </t>
    </r>
    <r>
      <rPr>
        <i/>
        <sz val="11"/>
        <rFont val="Calibri"/>
        <family val="2"/>
        <scheme val="minor"/>
      </rPr>
      <t>groups (up to five</t>
    </r>
    <r>
      <rPr>
        <i/>
        <sz val="11"/>
        <color theme="1"/>
        <rFont val="Calibri"/>
        <family val="2"/>
        <scheme val="minor"/>
      </rPr>
      <t>) below that are most likely to be impacted by the investment proposal.</t>
    </r>
  </si>
  <si>
    <t>https://www.abs.gov.au/AUSSTATS/abs@.nsf/DetailsPage/1292.02006%20(Revision%202.0)?OpenDocument</t>
  </si>
  <si>
    <t>ABS 1292.0 (2006)</t>
  </si>
  <si>
    <r>
      <rPr>
        <b/>
        <sz val="11"/>
        <color theme="1"/>
        <rFont val="Calibri"/>
        <family val="2"/>
        <scheme val="minor"/>
      </rPr>
      <t>TPP09-07 Section 4.3</t>
    </r>
    <r>
      <rPr>
        <sz val="11"/>
        <color theme="1"/>
        <rFont val="Calibri"/>
        <family val="2"/>
        <scheme val="minor"/>
      </rPr>
      <t xml:space="preserve"> notes the following quantification approaches depending on the nature of the investment proposal:
- </t>
    </r>
    <r>
      <rPr>
        <b/>
        <sz val="11"/>
        <color theme="1"/>
        <rFont val="Calibri"/>
        <family val="2"/>
        <scheme val="minor"/>
      </rPr>
      <t>Project:</t>
    </r>
    <r>
      <rPr>
        <sz val="11"/>
        <color theme="1"/>
        <rFont val="Calibri"/>
        <family val="2"/>
        <scheme val="minor"/>
      </rPr>
      <t xml:space="preserve"> Uses the </t>
    </r>
    <r>
      <rPr>
        <b/>
        <sz val="11"/>
        <color rgb="FF00B050"/>
        <rFont val="Calibri"/>
        <family val="2"/>
        <scheme val="minor"/>
      </rPr>
      <t>"Initial Effect"</t>
    </r>
    <r>
      <rPr>
        <sz val="11"/>
        <color theme="1"/>
        <rFont val="Calibri"/>
        <family val="2"/>
        <scheme val="minor"/>
      </rPr>
      <t xml:space="preserve"> multiplier.
- </t>
    </r>
    <r>
      <rPr>
        <b/>
        <sz val="11"/>
        <color theme="1"/>
        <rFont val="Calibri"/>
        <family val="2"/>
        <scheme val="minor"/>
      </rPr>
      <t>Program:</t>
    </r>
    <r>
      <rPr>
        <sz val="11"/>
        <color theme="1"/>
        <rFont val="Calibri"/>
        <family val="2"/>
        <scheme val="minor"/>
      </rPr>
      <t xml:space="preserve"> Uses the </t>
    </r>
    <r>
      <rPr>
        <b/>
        <sz val="11"/>
        <color rgb="FF00B050"/>
        <rFont val="Calibri"/>
        <family val="2"/>
        <scheme val="minor"/>
      </rPr>
      <t>"Simple Employment Multiplier"</t>
    </r>
    <r>
      <rPr>
        <sz val="11"/>
        <color theme="1"/>
        <rFont val="Calibri"/>
        <family val="2"/>
        <scheme val="minor"/>
      </rPr>
      <t xml:space="preserve"> which is equal to </t>
    </r>
    <r>
      <rPr>
        <b/>
        <sz val="11"/>
        <color rgb="FF00B050"/>
        <rFont val="Calibri"/>
        <family val="2"/>
        <scheme val="minor"/>
      </rPr>
      <t>"Initial Effect"</t>
    </r>
    <r>
      <rPr>
        <sz val="11"/>
        <color theme="1"/>
        <rFont val="Calibri"/>
        <family val="2"/>
        <scheme val="minor"/>
      </rPr>
      <t xml:space="preserve"> + </t>
    </r>
    <r>
      <rPr>
        <b/>
        <sz val="11"/>
        <color rgb="FF00B050"/>
        <rFont val="Calibri"/>
        <family val="2"/>
        <scheme val="minor"/>
      </rPr>
      <t>"First-round"</t>
    </r>
    <r>
      <rPr>
        <sz val="11"/>
        <color theme="1"/>
        <rFont val="Calibri"/>
        <family val="2"/>
        <scheme val="minor"/>
      </rPr>
      <t xml:space="preserve"> + </t>
    </r>
    <r>
      <rPr>
        <b/>
        <sz val="11"/>
        <color rgb="FF00B050"/>
        <rFont val="Calibri"/>
        <family val="2"/>
        <scheme val="minor"/>
      </rPr>
      <t>"Industrial Support"</t>
    </r>
    <r>
      <rPr>
        <sz val="11"/>
        <color theme="1"/>
        <rFont val="Calibri"/>
        <family val="2"/>
        <scheme val="minor"/>
      </rPr>
      <t xml:space="preserve"> multipliers.</t>
    </r>
  </si>
  <si>
    <t>Limitations in interpretation and reporting</t>
  </si>
  <si>
    <t>Guidance is provided in the form of the following presentation protocols.</t>
  </si>
  <si>
    <t>ABS 5209</t>
  </si>
  <si>
    <t>https://www.abs.gov.au/AusStats/ABS@.nsf/Previousproducts/5209.0.55.001Main%20Features4Final%20release%202006-07%20tables?opendocument&amp;tabname=Summary&amp;prodno=5209.0.55.001&amp;issue=Final%20release%202006-07%20tables&amp;num=&amp;view=</t>
  </si>
  <si>
    <t>- The approach taken to derive estimates will not have taken into consideration resource constraints or made allowance for the funding of expenditure.</t>
  </si>
  <si>
    <t>For I-O Multiplier based estimates:</t>
  </si>
  <si>
    <t>- Most estimates are contingent on a range of assumptions and subject to data limitations.</t>
  </si>
  <si>
    <t>Which industries in the investment proposal will be primarily funded?</t>
  </si>
  <si>
    <t>The three key matrices for IO multipliers are:</t>
  </si>
  <si>
    <t>Key IO matrices</t>
  </si>
  <si>
    <t>Out-of-scope multipliers</t>
  </si>
  <si>
    <r>
      <t xml:space="preserve">- </t>
    </r>
    <r>
      <rPr>
        <b/>
        <sz val="11"/>
        <color theme="1"/>
        <rFont val="Calibri"/>
        <family val="2"/>
        <scheme val="minor"/>
      </rPr>
      <t>Employment Coefficient</t>
    </r>
    <r>
      <rPr>
        <sz val="11"/>
        <color theme="1"/>
        <rFont val="Calibri"/>
        <family val="2"/>
        <scheme val="minor"/>
      </rPr>
      <t xml:space="preserve"> Matrix
- </t>
    </r>
    <r>
      <rPr>
        <b/>
        <sz val="11"/>
        <color theme="1"/>
        <rFont val="Calibri"/>
        <family val="2"/>
        <scheme val="minor"/>
      </rPr>
      <t>Output Coefficient</t>
    </r>
    <r>
      <rPr>
        <sz val="11"/>
        <color theme="1"/>
        <rFont val="Calibri"/>
        <family val="2"/>
        <scheme val="minor"/>
      </rPr>
      <t xml:space="preserve"> Matrix
- </t>
    </r>
    <r>
      <rPr>
        <b/>
        <sz val="11"/>
        <color theme="1"/>
        <rFont val="Calibri"/>
        <family val="2"/>
        <scheme val="minor"/>
      </rPr>
      <t>Leontief Inverse</t>
    </r>
    <r>
      <rPr>
        <sz val="11"/>
        <color theme="1"/>
        <rFont val="Calibri"/>
        <family val="2"/>
        <scheme val="minor"/>
      </rPr>
      <t xml:space="preserve"> Matrix</t>
    </r>
  </si>
  <si>
    <t>Defining the nature of the proposal</t>
  </si>
  <si>
    <t>In-scope multipliers (as advised in TPP09-07)</t>
  </si>
  <si>
    <r>
      <t xml:space="preserve">As per </t>
    </r>
    <r>
      <rPr>
        <b/>
        <sz val="11"/>
        <color theme="1"/>
        <rFont val="Calibri"/>
        <family val="2"/>
        <scheme val="minor"/>
      </rPr>
      <t>TRP09-03 (Page 6, 28)</t>
    </r>
    <r>
      <rPr>
        <sz val="11"/>
        <color theme="1"/>
        <rFont val="Calibri"/>
        <family val="2"/>
        <scheme val="minor"/>
      </rPr>
      <t xml:space="preserve">, the </t>
    </r>
    <r>
      <rPr>
        <b/>
        <sz val="11"/>
        <color rgb="FFFF0000"/>
        <rFont val="Calibri"/>
        <family val="2"/>
        <scheme val="minor"/>
      </rPr>
      <t>"Consumption" multiplier is excluded</t>
    </r>
    <r>
      <rPr>
        <sz val="11"/>
        <color theme="1"/>
        <rFont val="Calibri"/>
        <family val="2"/>
        <scheme val="minor"/>
      </rPr>
      <t xml:space="preserve"> in project / program assessment as these effects are unobservable.</t>
    </r>
  </si>
  <si>
    <r>
      <rPr>
        <b/>
        <sz val="11"/>
        <color theme="1"/>
        <rFont val="Calibri"/>
        <family val="2"/>
        <scheme val="minor"/>
      </rPr>
      <t>Methodology</t>
    </r>
    <r>
      <rPr>
        <sz val="11"/>
        <color theme="1"/>
        <rFont val="Calibri"/>
        <family val="2"/>
        <scheme val="minor"/>
      </rPr>
      <t xml:space="preserve">
IO Methodology is based on the following files:
- </t>
    </r>
    <r>
      <rPr>
        <b/>
        <sz val="11"/>
        <color theme="1"/>
        <rFont val="Calibri"/>
        <family val="2"/>
        <scheme val="minor"/>
      </rPr>
      <t>ABS 5246.0</t>
    </r>
    <r>
      <rPr>
        <sz val="11"/>
        <color theme="1"/>
        <rFont val="Calibri"/>
        <family val="2"/>
        <scheme val="minor"/>
      </rPr>
      <t xml:space="preserve"> - Information Paper
- </t>
    </r>
    <r>
      <rPr>
        <b/>
        <sz val="11"/>
        <color theme="1"/>
        <rFont val="Calibri"/>
        <family val="2"/>
        <scheme val="minor"/>
      </rPr>
      <t>TPP09-7</t>
    </r>
    <r>
      <rPr>
        <sz val="11"/>
        <color theme="1"/>
        <rFont val="Calibri"/>
        <family val="2"/>
        <scheme val="minor"/>
      </rPr>
      <t xml:space="preserve"> - Guidelines for estimating employment supported by the actions, programs and policies of the NSW Government
- </t>
    </r>
    <r>
      <rPr>
        <b/>
        <sz val="11"/>
        <color theme="1"/>
        <rFont val="Calibri"/>
        <family val="2"/>
        <scheme val="minor"/>
      </rPr>
      <t>TRP09-3</t>
    </r>
    <r>
      <rPr>
        <sz val="11"/>
        <color theme="1"/>
        <rFont val="Calibri"/>
        <family val="2"/>
        <scheme val="minor"/>
      </rPr>
      <t xml:space="preserve"> - Employment support estimates - methodological framework</t>
    </r>
  </si>
  <si>
    <t>Employment estimates should be described as “jobs supported by / associated with” government spending. Terms such as “created / caused / induced by” should be avoided.</t>
  </si>
  <si>
    <t>Estimates provided by a third party should always be attributed to that party, and described in the same terms as those used by the party.</t>
  </si>
  <si>
    <t>Direct or flow-on jobs will not necessarily occur in the immediate vicinity of the project – they may be located in head office of the supplier or in a factory in another region or State that supplies the project.</t>
  </si>
  <si>
    <t>In general, direct employment by the NSW Government, including in the administration of programs, should not be included in estimates for employment supported.</t>
  </si>
  <si>
    <t>I-O multiplier based estimates relate to annual full-time equivalent (FTE) jobs. They should not be presented as permanent jobs.</t>
  </si>
  <si>
    <t>Some industries have significant part-time employment. I-O multiplier based estimates of direct employment (i.e. that from the initial effect multiplier) are for full time equivalents. This estimate could be converted into a total employment estimate if there is relevant data available.</t>
  </si>
  <si>
    <t>Part time and temporary employment estimates may be converted into full time annual equivalents using the method outlined in TPP09-07 Section 2.2.</t>
  </si>
  <si>
    <t>I-O multiplier based employment estimates derived from turnover relate to full time equivalent jobs that will continue as long as the project continues to operate at the scale proposed.</t>
  </si>
  <si>
    <t>I-O employment estimates relate to average industry impacts rather than marginal impacts. I-O modelling provides no information on the possible timing of impacts.</t>
  </si>
  <si>
    <t>I-O employment estimates are not precise and should therefore be appropriately rounded.</t>
  </si>
  <si>
    <t>Wherever practical, estimates derived from I-O employment multipliers should be presented as such, including clarifying whether flow on impacts have been included.</t>
  </si>
  <si>
    <t>Care should be taken to avoid the double counting of employment supported by Government actions. This requires active co-ordination with other relevant agencies.</t>
  </si>
  <si>
    <t>The Arts and Recreation Services Division includes units mainly engaged in the preservation and exhibition of objects and sites of historical, cultural or educational interest; the production of original artistic works and/or participation in live performances, events, or exhibits intended for public viewing; and the operation of facilities or the provision of services that enable patrons to participate in sporting or recreational activities, or to pursue amusement interests.
This division excludes units that are involved in the production, or production and distribution of motion pictures, videos, television programs or television and video commercials. These units are included in the Information Media and Telecommunications Division.</t>
  </si>
  <si>
    <t>TOTAL</t>
  </si>
  <si>
    <t>1-100</t>
  </si>
  <si>
    <t>Nearest 10</t>
  </si>
  <si>
    <t>Nearest 100</t>
  </si>
  <si>
    <t>Proposal Nature</t>
  </si>
  <si>
    <t>Nearest 50</t>
  </si>
  <si>
    <t>Known</t>
  </si>
  <si>
    <t>Use</t>
  </si>
  <si>
    <t>Average jobs supported per year</t>
  </si>
  <si>
    <t>Use Convention (Total or Average)</t>
  </si>
  <si>
    <t>Range</t>
  </si>
  <si>
    <t>Rounding</t>
  </si>
  <si>
    <t>*Average may not correspond with the precise total due to rounding.</t>
  </si>
  <si>
    <t>Funding Timing Profile</t>
  </si>
  <si>
    <r>
      <t>Known</t>
    </r>
    <r>
      <rPr>
        <vertAlign val="superscript"/>
        <sz val="11"/>
        <color theme="1"/>
        <rFont val="Calibri"/>
        <family val="2"/>
        <scheme val="minor"/>
      </rPr>
      <t>a</t>
    </r>
  </si>
  <si>
    <r>
      <t>Unknown</t>
    </r>
    <r>
      <rPr>
        <vertAlign val="superscript"/>
        <sz val="11"/>
        <color theme="1"/>
        <rFont val="Calibri"/>
        <family val="2"/>
        <scheme val="minor"/>
      </rPr>
      <t>b</t>
    </r>
  </si>
  <si>
    <r>
      <rPr>
        <i/>
        <vertAlign val="superscript"/>
        <sz val="9"/>
        <color theme="1"/>
        <rFont val="Calibri"/>
        <family val="2"/>
        <scheme val="minor"/>
      </rPr>
      <t>a</t>
    </r>
    <r>
      <rPr>
        <i/>
        <sz val="9"/>
        <color theme="1"/>
        <rFont val="Calibri"/>
        <family val="2"/>
        <scheme val="minor"/>
      </rPr>
      <t>It is assumed that for a Project - the funding timing profile should be known by the proponent.</t>
    </r>
  </si>
  <si>
    <r>
      <rPr>
        <i/>
        <vertAlign val="superscript"/>
        <sz val="9"/>
        <color theme="1"/>
        <rFont val="Calibri"/>
        <family val="2"/>
        <scheme val="minor"/>
      </rPr>
      <t>b</t>
    </r>
    <r>
      <rPr>
        <i/>
        <sz val="9"/>
        <color theme="1"/>
        <rFont val="Calibri"/>
        <family val="2"/>
        <scheme val="minor"/>
      </rPr>
      <t>Expected in early days of initial Program design / announcement. However, this should be updated as the Program's projects are confirmed.</t>
    </r>
  </si>
  <si>
    <t>10,001+</t>
  </si>
  <si>
    <r>
      <t xml:space="preserve">Year 1
</t>
    </r>
    <r>
      <rPr>
        <i/>
        <sz val="11"/>
        <color theme="0"/>
        <rFont val="Calibri"/>
        <family val="2"/>
        <scheme val="minor"/>
      </rPr>
      <t>(FTE)</t>
    </r>
  </si>
  <si>
    <r>
      <t xml:space="preserve">Year 2
</t>
    </r>
    <r>
      <rPr>
        <i/>
        <sz val="11"/>
        <color theme="0"/>
        <rFont val="Calibri"/>
        <family val="2"/>
        <scheme val="minor"/>
      </rPr>
      <t>(FTE)</t>
    </r>
  </si>
  <si>
    <r>
      <t xml:space="preserve">Year 3
</t>
    </r>
    <r>
      <rPr>
        <i/>
        <sz val="11"/>
        <color theme="0"/>
        <rFont val="Calibri"/>
        <family val="2"/>
        <scheme val="minor"/>
      </rPr>
      <t>(FTE)</t>
    </r>
  </si>
  <si>
    <r>
      <t xml:space="preserve">Year 4
</t>
    </r>
    <r>
      <rPr>
        <i/>
        <sz val="11"/>
        <color theme="0"/>
        <rFont val="Calibri"/>
        <family val="2"/>
        <scheme val="minor"/>
      </rPr>
      <t>(FTE)</t>
    </r>
  </si>
  <si>
    <r>
      <t xml:space="preserve">Year 5
</t>
    </r>
    <r>
      <rPr>
        <i/>
        <sz val="11"/>
        <color theme="0"/>
        <rFont val="Calibri"/>
        <family val="2"/>
        <scheme val="minor"/>
      </rPr>
      <t>(FTE)</t>
    </r>
  </si>
  <si>
    <r>
      <t xml:space="preserve">TOTAL -  Employment supported
</t>
    </r>
    <r>
      <rPr>
        <i/>
        <sz val="11"/>
        <color theme="0"/>
        <rFont val="Calibri"/>
        <family val="2"/>
        <scheme val="minor"/>
      </rPr>
      <t>(no.)</t>
    </r>
  </si>
  <si>
    <r>
      <t xml:space="preserve">TOTAL - Impacted years
</t>
    </r>
    <r>
      <rPr>
        <i/>
        <sz val="11"/>
        <color theme="0"/>
        <rFont val="Calibri"/>
        <family val="2"/>
        <scheme val="minor"/>
      </rPr>
      <t>(no.)</t>
    </r>
  </si>
  <si>
    <r>
      <t xml:space="preserve">AVERAGE - Employment supported
</t>
    </r>
    <r>
      <rPr>
        <i/>
        <sz val="11"/>
        <color theme="0"/>
        <rFont val="Calibri"/>
        <family val="2"/>
        <scheme val="minor"/>
      </rPr>
      <t>(no. per year)</t>
    </r>
  </si>
  <si>
    <t>TPP09-7 (refer to Section 2 for full details)</t>
  </si>
  <si>
    <t>Industry (IOIG)</t>
  </si>
  <si>
    <r>
      <t xml:space="preserve">Please select whether the nature of the investment proposal is </t>
    </r>
    <r>
      <rPr>
        <b/>
        <i/>
        <sz val="11"/>
        <color theme="1"/>
        <rFont val="Calibri"/>
        <family val="2"/>
        <scheme val="minor"/>
      </rPr>
      <t>"Project-based"</t>
    </r>
    <r>
      <rPr>
        <i/>
        <sz val="11"/>
        <color theme="1"/>
        <rFont val="Calibri"/>
        <family val="2"/>
        <scheme val="minor"/>
      </rPr>
      <t xml:space="preserve"> or </t>
    </r>
    <r>
      <rPr>
        <b/>
        <i/>
        <sz val="11"/>
        <color theme="1"/>
        <rFont val="Calibri"/>
        <family val="2"/>
        <scheme val="minor"/>
      </rPr>
      <t>"Program-based"</t>
    </r>
    <r>
      <rPr>
        <i/>
        <sz val="11"/>
        <color theme="1"/>
        <rFont val="Calibri"/>
        <family val="2"/>
        <scheme val="minor"/>
      </rPr>
      <t>.</t>
    </r>
  </si>
  <si>
    <t>Nearest 1,000</t>
  </si>
  <si>
    <t>101-1,000</t>
  </si>
  <si>
    <t>1,001-10,000</t>
  </si>
  <si>
    <t>Total jobs supported</t>
  </si>
  <si>
    <t>(1)</t>
  </si>
  <si>
    <t>(2)</t>
  </si>
  <si>
    <r>
      <t xml:space="preserve">Inherent shortcomings and limitations of multipliers for economic impact analysis include:
- </t>
    </r>
    <r>
      <rPr>
        <b/>
        <sz val="11"/>
        <color theme="1"/>
        <rFont val="Calibri"/>
        <family val="2"/>
        <scheme val="minor"/>
      </rPr>
      <t>Lack of supply-side constraints:</t>
    </r>
    <r>
      <rPr>
        <sz val="11"/>
        <color theme="1"/>
        <rFont val="Calibri"/>
        <family val="2"/>
        <scheme val="minor"/>
      </rPr>
      <t xml:space="preserve"> The most significant limitation of economic impact analysis using multipliers is the implicit assumption that the economy has no supply–side constraints. That is, it is assumed that extra output can be produced in one area without taking resources away from other activities, thus overstating economic impacts. The actual impact is likely to be dependent on the extent to which the economy is operating at or near capacity.
- </t>
    </r>
    <r>
      <rPr>
        <b/>
        <sz val="11"/>
        <color theme="1"/>
        <rFont val="Calibri"/>
        <family val="2"/>
        <scheme val="minor"/>
      </rPr>
      <t>Fixed prices:</t>
    </r>
    <r>
      <rPr>
        <sz val="11"/>
        <color theme="1"/>
        <rFont val="Calibri"/>
        <family val="2"/>
        <scheme val="minor"/>
      </rPr>
      <t xml:space="preserve"> Constraints on the availability of inputs, such as skilled labour, require prices to act as a rationing device. In assessments using multipliers, where factors of production are assumed to be limitless, this rationing response is assumed not to occur. Prices are assumed to be unaffected by policy and any crowding out effects are not captured.
- </t>
    </r>
    <r>
      <rPr>
        <b/>
        <sz val="11"/>
        <color theme="1"/>
        <rFont val="Calibri"/>
        <family val="2"/>
        <scheme val="minor"/>
      </rPr>
      <t>Fixed ratios for intermediate inputs and production:</t>
    </r>
    <r>
      <rPr>
        <sz val="11"/>
        <color theme="1"/>
        <rFont val="Calibri"/>
        <family val="2"/>
        <scheme val="minor"/>
      </rPr>
      <t xml:space="preserve"> Economic impact analysis using multipliers implicitly assumes that there is a fixed input structure in each industry and fixed ratios for production. As such, impact analysis using multipliers can be seen to describe average effects, not marginal effects. For example, increased demand for a product is assumed to imply an equal increase in production for that product. In reality, however, it may be more efficient to increase imports or divert some exports to local consumption rather than increasing local production by the full amount.
- </t>
    </r>
    <r>
      <rPr>
        <b/>
        <sz val="11"/>
        <color theme="1"/>
        <rFont val="Calibri"/>
        <family val="2"/>
        <scheme val="minor"/>
      </rPr>
      <t>No allowance for purchasers’ marginal responses to change:</t>
    </r>
    <r>
      <rPr>
        <sz val="11"/>
        <color theme="1"/>
        <rFont val="Calibri"/>
        <family val="2"/>
        <scheme val="minor"/>
      </rPr>
      <t xml:space="preserve"> Economic impact analysis using multipliers assumes that households consume goods and services in exact proportions to their initial budget shares. For example, the household budget share of some goods might increase as household income increases. This equally applies to industrial consumption of intermediate inputs and factors of production.
- </t>
    </r>
    <r>
      <rPr>
        <b/>
        <sz val="11"/>
        <color theme="1"/>
        <rFont val="Calibri"/>
        <family val="2"/>
        <scheme val="minor"/>
      </rPr>
      <t>Absence of budget constraints:</t>
    </r>
    <r>
      <rPr>
        <sz val="11"/>
        <color theme="1"/>
        <rFont val="Calibri"/>
        <family val="2"/>
        <scheme val="minor"/>
      </rPr>
      <t xml:space="preserve"> Assessments of economic impacts using multipliers that consider consumption induced effects (type two multipliers) implicitly assume that household and government consumption is not subject to budget constraints.
- </t>
    </r>
    <r>
      <rPr>
        <b/>
        <sz val="11"/>
        <color theme="1"/>
        <rFont val="Calibri"/>
        <family val="2"/>
        <scheme val="minor"/>
      </rPr>
      <t>Not applicable for small regions:</t>
    </r>
    <r>
      <rPr>
        <sz val="11"/>
        <color theme="1"/>
        <rFont val="Calibri"/>
        <family val="2"/>
        <scheme val="minor"/>
      </rPr>
      <t xml:space="preserve"> Multipliers that have been calculated from the national I–O table are not appropriate for use in economic impact analysis of projects in small regions. For small regions multipliers tend to be smaller than national multipliers since their inter–industry linkages are normally relatively shallow. Inter–industry linkages tend to be shallow in small regions since they usually don’t have the capacity to produce the wide range of goods used for inputs and consumption, instead importing a large proportion of these goods from other regions.</t>
    </r>
  </si>
  <si>
    <t>Contextual note</t>
  </si>
  <si>
    <t>As per ABS 5209, the most significant limitation of IO analysis is the implicit assumption that the economy has no supply-side constraints. That is, extra output is produced in one area without taking resources away from other activities, thus overstating economic impacts.
These are offset to some degree by:
- Excluding consumption effects; and
- The current COVID environment potentially having more capacity / less supply-side constraints.</t>
  </si>
  <si>
    <t>AUS Input-Output Employment Multipliers</t>
  </si>
  <si>
    <r>
      <t xml:space="preserve">The following supplementary user sheets are as follows:
</t>
    </r>
    <r>
      <rPr>
        <b/>
        <sz val="11"/>
        <color theme="1"/>
        <rFont val="Calibri"/>
        <family val="2"/>
        <scheme val="minor"/>
      </rPr>
      <t xml:space="preserve">1. Description
</t>
    </r>
    <r>
      <rPr>
        <sz val="11"/>
        <color theme="1"/>
        <rFont val="Calibri"/>
        <family val="2"/>
        <scheme val="minor"/>
      </rPr>
      <t xml:space="preserve">A list of descriptions for all industries are provided to assist with identifying the relevant industries that will be impacted from the investment proposal.
</t>
    </r>
    <r>
      <rPr>
        <b/>
        <sz val="11"/>
        <color theme="1"/>
        <rFont val="Calibri"/>
        <family val="2"/>
        <scheme val="minor"/>
      </rPr>
      <t>2. Mapping</t>
    </r>
    <r>
      <rPr>
        <sz val="11"/>
        <color theme="1"/>
        <rFont val="Calibri"/>
        <family val="2"/>
        <scheme val="minor"/>
      </rPr>
      <t xml:space="preserve">
Summary tables are provided for the user to see the industry mapping to higher-level ANZSIC industry categories.
</t>
    </r>
    <r>
      <rPr>
        <b/>
        <sz val="11"/>
        <color theme="1"/>
        <rFont val="Calibri"/>
        <family val="2"/>
        <scheme val="minor"/>
      </rPr>
      <t>3. AUS Multipliers</t>
    </r>
    <r>
      <rPr>
        <sz val="11"/>
        <color theme="1"/>
        <rFont val="Calibri"/>
        <family val="2"/>
        <scheme val="minor"/>
      </rPr>
      <t xml:space="preserve">
The full list of AUS IO Employment Multipliers for all industries are provided here.</t>
    </r>
  </si>
  <si>
    <t>AUS Multipliers</t>
  </si>
  <si>
    <t>Initial Effect Multiplier</t>
  </si>
  <si>
    <t>First-round Effect Multiplier</t>
  </si>
  <si>
    <t>Industrial Support Effect</t>
  </si>
  <si>
    <t>Production-induced Effect</t>
  </si>
  <si>
    <t>Simple Employment Multiplier</t>
  </si>
  <si>
    <t>Consumption Multiplier</t>
  </si>
  <si>
    <t>Total Employment Multiplier</t>
  </si>
  <si>
    <t>(3)</t>
  </si>
  <si>
    <t>(4) = (2)+(3)</t>
  </si>
  <si>
    <t>(5) = (1)+(2)+(3)</t>
  </si>
  <si>
    <t>(6)</t>
  </si>
  <si>
    <t>(7) = (5) + (6)</t>
  </si>
  <si>
    <r>
      <rPr>
        <b/>
        <i/>
        <sz val="9"/>
        <color theme="1"/>
        <rFont val="Calibri"/>
        <family val="2"/>
        <scheme val="minor"/>
      </rPr>
      <t>Note:</t>
    </r>
    <r>
      <rPr>
        <i/>
        <sz val="9"/>
        <color theme="1"/>
        <rFont val="Calibri"/>
        <family val="2"/>
        <scheme val="minor"/>
      </rPr>
      <t xml:space="preserve"> Numbers may not add to totals due to rounding.</t>
    </r>
  </si>
  <si>
    <r>
      <t xml:space="preserve">Production-induced Effect
</t>
    </r>
    <r>
      <rPr>
        <i/>
        <sz val="11"/>
        <color theme="0"/>
        <rFont val="Calibri"/>
        <family val="2"/>
        <scheme val="minor"/>
      </rPr>
      <t>(First-round + Industrial Support)</t>
    </r>
  </si>
  <si>
    <t>This sheet documents the full mapping list of all industries to respective industry groups (based on ABS 1292.0).</t>
  </si>
  <si>
    <r>
      <t xml:space="preserve">The purpose of this Tool is to enable NSW Treasury economics units and NSW Government Clusters to </t>
    </r>
    <r>
      <rPr>
        <b/>
        <sz val="11"/>
        <color theme="1"/>
        <rFont val="Calibri"/>
        <family val="2"/>
        <scheme val="minor"/>
      </rPr>
      <t>estimate potential increases in employment supported from Government actions (e.g. investment)</t>
    </r>
    <r>
      <rPr>
        <sz val="11"/>
        <color theme="1"/>
        <rFont val="Calibri"/>
        <family val="2"/>
        <scheme val="minor"/>
      </rPr>
      <t xml:space="preserve"> in a consistent manner.
The calculator has been developed to estimate employment supported impacts associated with COVID-related responses.
This Tool leverages the methodologies and intuition provided in the following NSW Treasury policy documents </t>
    </r>
    <r>
      <rPr>
        <b/>
        <sz val="11"/>
        <color theme="1"/>
        <rFont val="Calibri"/>
        <family val="2"/>
        <scheme val="minor"/>
      </rPr>
      <t>(but does not replace)</t>
    </r>
    <r>
      <rPr>
        <sz val="11"/>
        <color theme="1"/>
        <rFont val="Calibri"/>
        <family val="2"/>
        <scheme val="minor"/>
      </rPr>
      <t xml:space="preserve">:
1. </t>
    </r>
    <r>
      <rPr>
        <b/>
        <sz val="11"/>
        <color theme="1"/>
        <rFont val="Calibri"/>
        <family val="2"/>
        <scheme val="minor"/>
      </rPr>
      <t>TPP09-7 (Nov 2009)</t>
    </r>
    <r>
      <rPr>
        <sz val="11"/>
        <color theme="1"/>
        <rFont val="Calibri"/>
        <family val="2"/>
        <scheme val="minor"/>
      </rPr>
      <t xml:space="preserve"> - Guidelines for estimating employment supported by the actions, programs and policies of the NSW Government; and
2. </t>
    </r>
    <r>
      <rPr>
        <b/>
        <sz val="11"/>
        <color theme="1"/>
        <rFont val="Calibri"/>
        <family val="2"/>
        <scheme val="minor"/>
      </rPr>
      <t>TRP09-3 (Nov 2009)</t>
    </r>
    <r>
      <rPr>
        <sz val="11"/>
        <color theme="1"/>
        <rFont val="Calibri"/>
        <family val="2"/>
        <scheme val="minor"/>
      </rPr>
      <t xml:space="preserve"> - Employment support estimates - methodological framework.
This Tool and associated data sets are available through the Common Planning Assumptions Group. The intended users are project decision makers in the public or private sector (supporting Government agencies) that require general Government guidance on estimating employment supported by the actions, programs or policies of the NSW Government. 
This Tool and any future iterations is available through the Common Planning Assumptions Group and remains the property of NSW Treasury and may be updated or withdrawn at any time</t>
    </r>
    <r>
      <rPr>
        <b/>
        <sz val="11"/>
        <color theme="1"/>
        <rFont val="Calibri"/>
        <family val="2"/>
        <scheme val="minor"/>
      </rPr>
      <t>.</t>
    </r>
  </si>
  <si>
    <r>
      <t xml:space="preserve">Year 6
</t>
    </r>
    <r>
      <rPr>
        <i/>
        <sz val="11"/>
        <color theme="0"/>
        <rFont val="Calibri"/>
        <family val="2"/>
        <scheme val="minor"/>
      </rPr>
      <t>($m)</t>
    </r>
  </si>
  <si>
    <r>
      <t xml:space="preserve">Year 7
</t>
    </r>
    <r>
      <rPr>
        <i/>
        <sz val="11"/>
        <color theme="0"/>
        <rFont val="Calibri"/>
        <family val="2"/>
        <scheme val="minor"/>
      </rPr>
      <t>($m)</t>
    </r>
  </si>
  <si>
    <r>
      <t xml:space="preserve">Year 8
</t>
    </r>
    <r>
      <rPr>
        <i/>
        <sz val="11"/>
        <color theme="0"/>
        <rFont val="Calibri"/>
        <family val="2"/>
        <scheme val="minor"/>
      </rPr>
      <t>($m)</t>
    </r>
  </si>
  <si>
    <r>
      <t xml:space="preserve">Year 9
</t>
    </r>
    <r>
      <rPr>
        <i/>
        <sz val="11"/>
        <color theme="0"/>
        <rFont val="Calibri"/>
        <family val="2"/>
        <scheme val="minor"/>
      </rPr>
      <t>($m)</t>
    </r>
  </si>
  <si>
    <r>
      <t xml:space="preserve">Year 10
</t>
    </r>
    <r>
      <rPr>
        <i/>
        <sz val="11"/>
        <color theme="0"/>
        <rFont val="Calibri"/>
        <family val="2"/>
        <scheme val="minor"/>
      </rPr>
      <t>($m)</t>
    </r>
  </si>
  <si>
    <r>
      <t xml:space="preserve">Year 6
</t>
    </r>
    <r>
      <rPr>
        <i/>
        <sz val="11"/>
        <color theme="0"/>
        <rFont val="Calibri"/>
        <family val="2"/>
        <scheme val="minor"/>
      </rPr>
      <t>(FTE)</t>
    </r>
  </si>
  <si>
    <r>
      <t xml:space="preserve">Year 7
</t>
    </r>
    <r>
      <rPr>
        <i/>
        <sz val="11"/>
        <color theme="0"/>
        <rFont val="Calibri"/>
        <family val="2"/>
        <scheme val="minor"/>
      </rPr>
      <t>(FTE)</t>
    </r>
  </si>
  <si>
    <r>
      <t xml:space="preserve">Year 8
</t>
    </r>
    <r>
      <rPr>
        <i/>
        <sz val="11"/>
        <color theme="0"/>
        <rFont val="Calibri"/>
        <family val="2"/>
        <scheme val="minor"/>
      </rPr>
      <t>(FTE)</t>
    </r>
  </si>
  <si>
    <r>
      <t xml:space="preserve">Year 9
</t>
    </r>
    <r>
      <rPr>
        <i/>
        <sz val="11"/>
        <color theme="0"/>
        <rFont val="Calibri"/>
        <family val="2"/>
        <scheme val="minor"/>
      </rPr>
      <t>(FTE)</t>
    </r>
  </si>
  <si>
    <r>
      <t xml:space="preserve">Year 10
</t>
    </r>
    <r>
      <rPr>
        <i/>
        <sz val="11"/>
        <color theme="0"/>
        <rFont val="Calibri"/>
        <family val="2"/>
        <scheme val="minor"/>
      </rPr>
      <t>(FTE)</t>
    </r>
  </si>
  <si>
    <t>Automated Rounding Convention for Reporting (Total / Average)</t>
  </si>
  <si>
    <t>Total</t>
  </si>
  <si>
    <t>Average</t>
  </si>
  <si>
    <r>
      <t xml:space="preserve">It is important to identify whether the proposal is likely to stimulate backward linkage effects (i.e. subsequent flow-on indirect effects) with other industries. These are the </t>
    </r>
    <r>
      <rPr>
        <b/>
        <sz val="11"/>
        <color theme="1"/>
        <rFont val="Calibri"/>
        <family val="2"/>
        <scheme val="minor"/>
      </rPr>
      <t>production-induced effects</t>
    </r>
    <r>
      <rPr>
        <sz val="11"/>
        <color theme="1"/>
        <rFont val="Calibri"/>
        <family val="2"/>
        <scheme val="minor"/>
      </rPr>
      <t xml:space="preserve"> presented in the diagram above. </t>
    </r>
    <r>
      <rPr>
        <b/>
        <sz val="11"/>
        <color theme="1"/>
        <rFont val="Calibri"/>
        <family val="2"/>
        <scheme val="minor"/>
      </rPr>
      <t>TPP17-03</t>
    </r>
    <r>
      <rPr>
        <sz val="11"/>
        <color theme="1"/>
        <rFont val="Calibri"/>
        <family val="2"/>
        <scheme val="minor"/>
      </rPr>
      <t xml:space="preserve"> provides the following definitions for proposals:</t>
    </r>
  </si>
  <si>
    <r>
      <t xml:space="preserve">- </t>
    </r>
    <r>
      <rPr>
        <b/>
        <sz val="11"/>
        <color theme="1"/>
        <rFont val="Calibri"/>
        <family val="2"/>
        <scheme val="minor"/>
      </rPr>
      <t>Project:</t>
    </r>
    <r>
      <rPr>
        <sz val="11"/>
        <color theme="1"/>
        <rFont val="Calibri"/>
        <family val="2"/>
        <scheme val="minor"/>
      </rPr>
      <t xml:space="preserve"> A planned set of interrelated tasks to deliver a specified result, service or product. A project is typically characterised by a fixed time period for delivery, with a specified budget or set of predetermined resources.</t>
    </r>
  </si>
  <si>
    <r>
      <t xml:space="preserve">- </t>
    </r>
    <r>
      <rPr>
        <b/>
        <sz val="11"/>
        <color theme="1"/>
        <rFont val="Calibri"/>
        <family val="2"/>
        <scheme val="minor"/>
      </rPr>
      <t>Program:</t>
    </r>
    <r>
      <rPr>
        <sz val="11"/>
        <color theme="1"/>
        <rFont val="Calibri"/>
        <family val="2"/>
        <scheme val="minor"/>
      </rPr>
      <t xml:space="preserve"> A set of activities managed together over a sustained period of time that aims to achieve an outcome for a client or group. Examples of a ‘program’ include related but distinct projects in a single location (e.g. urban redevelopment), or many projects of the same type in different locations (e.g. renewal or maintenance of roads and bridges in NSW or a single local Government area) or components of a similar nature staged sequentially over time (e.g. multi-year phases of a single government advertising campaign).</t>
    </r>
  </si>
  <si>
    <r>
      <t xml:space="preserve">The following key user sheets are as follows:
</t>
    </r>
    <r>
      <rPr>
        <b/>
        <sz val="11"/>
        <color theme="1"/>
        <rFont val="Calibri"/>
        <family val="2"/>
        <scheme val="minor"/>
      </rPr>
      <t xml:space="preserve">1. Inputs
</t>
    </r>
    <r>
      <rPr>
        <sz val="11"/>
        <color theme="1"/>
        <rFont val="Calibri"/>
        <family val="2"/>
        <scheme val="minor"/>
      </rPr>
      <t xml:space="preserve">The user inputs key assumptions associated with the investment proposal:
- Name of the investment proposal
- Identified industries impacted from the investment proposal
- Nature of the investment proposal
- Annual Government funding / investment proposal expenditure allocated by industry
</t>
    </r>
    <r>
      <rPr>
        <b/>
        <sz val="11"/>
        <color theme="1"/>
        <rFont val="Calibri"/>
        <family val="2"/>
        <scheme val="minor"/>
      </rPr>
      <t>2. Model</t>
    </r>
    <r>
      <rPr>
        <sz val="11"/>
        <color theme="1"/>
        <rFont val="Calibri"/>
        <family val="2"/>
        <scheme val="minor"/>
      </rPr>
      <t xml:space="preserve">
The user views the results (total and average employment supported) from automated calculations of the key assumptions provided.
Important interpretation and reporting caveats are provided.</t>
    </r>
  </si>
  <si>
    <t>The economy wide production induced employment effects can happen anywhere in AUS. Therefore multiplier based estimates for employment supported should not be reported as being / occurring in a project’s region.</t>
  </si>
  <si>
    <t>Estimates for employment supported should not be presented as if it is an additional benefit to the project’s gross output or impact on AUS net output (Gross Domestic Product) as this would amount to double counting.</t>
  </si>
  <si>
    <t>Inputs and Assumptions</t>
  </si>
  <si>
    <t>Government Action #1</t>
  </si>
  <si>
    <t>NSW Treasury recommended reporting format (automated)</t>
  </si>
  <si>
    <t>Calculations</t>
  </si>
  <si>
    <t>File</t>
  </si>
  <si>
    <t>Item</t>
  </si>
  <si>
    <t>Approver</t>
  </si>
  <si>
    <t>AUS multipliers</t>
  </si>
  <si>
    <t>Australian Input-Output Table</t>
  </si>
  <si>
    <t>Model</t>
  </si>
  <si>
    <t>Reporting template</t>
  </si>
  <si>
    <t>Re-located reporting template to top.</t>
  </si>
  <si>
    <t>AUS IO Model 131020 (sent)</t>
  </si>
  <si>
    <t>N/A - Original release</t>
  </si>
  <si>
    <t>5215.0.55.001 Australian National Accounts: Input-Output Tables (Product Details), 2018-19</t>
  </si>
  <si>
    <t>Released at 11.30am (Canberra time) 12 November 2021</t>
  </si>
  <si>
    <t>© Commonwealth of Australia 2020</t>
  </si>
  <si>
    <t>ANZDIV
2016-17</t>
  </si>
  <si>
    <t>ANZDIV
2018-19</t>
  </si>
  <si>
    <t>A</t>
  </si>
  <si>
    <t>B</t>
  </si>
  <si>
    <t>C</t>
  </si>
  <si>
    <t>D</t>
  </si>
  <si>
    <t>E</t>
  </si>
  <si>
    <t>G</t>
  </si>
  <si>
    <t>H</t>
  </si>
  <si>
    <t>I</t>
  </si>
  <si>
    <t>J</t>
  </si>
  <si>
    <t>K</t>
  </si>
  <si>
    <t>L</t>
  </si>
  <si>
    <t>M</t>
  </si>
  <si>
    <t>N</t>
  </si>
  <si>
    <t>O</t>
  </si>
  <si>
    <t>P</t>
  </si>
  <si>
    <t>Q</t>
  </si>
  <si>
    <t>R</t>
  </si>
  <si>
    <t>S</t>
  </si>
  <si>
    <t>F</t>
  </si>
  <si>
    <r>
      <rPr>
        <b/>
        <i/>
        <sz val="9"/>
        <color theme="1"/>
        <rFont val="Calibri"/>
        <family val="2"/>
        <scheme val="minor"/>
      </rPr>
      <t>Source:</t>
    </r>
    <r>
      <rPr>
        <i/>
        <sz val="9"/>
        <color theme="1"/>
        <rFont val="Calibri"/>
        <family val="2"/>
        <scheme val="minor"/>
      </rPr>
      <t xml:space="preserve"> NSW Treasury analysis based on ABS 5209.0 Table 5 and Table 20 (2018-19), TPP09-7 and TRP09-3, using the methodology prescribed in ABS 5246.0.</t>
    </r>
  </si>
  <si>
    <t>Basis for change</t>
  </si>
  <si>
    <t>Change Log</t>
  </si>
  <si>
    <t>Change</t>
  </si>
  <si>
    <t>Employment by Input-Output Industry Group (IOIG)</t>
  </si>
  <si>
    <t>Tab impacted</t>
  </si>
  <si>
    <t>Data update</t>
  </si>
  <si>
    <t>Inputs</t>
  </si>
  <si>
    <t>Step 4</t>
  </si>
  <si>
    <t>Deleted a redundant line (previously Row 51).</t>
  </si>
  <si>
    <t>Formatting</t>
  </si>
  <si>
    <t>IOIG(2015) to ANZSIC06</t>
  </si>
  <si>
    <t>Industry classifications</t>
  </si>
  <si>
    <t>Updated mapping of industry classifications.</t>
  </si>
  <si>
    <t>Executive Director
Economic Strategy Division
NSW Treasury</t>
  </si>
  <si>
    <t>28 February 2022</t>
  </si>
  <si>
    <r>
      <rPr>
        <b/>
        <sz val="11"/>
        <color theme="1"/>
        <rFont val="Calibri"/>
        <family val="2"/>
        <scheme val="minor"/>
      </rPr>
      <t>ABS 5209.0 - Table 5</t>
    </r>
    <r>
      <rPr>
        <sz val="11"/>
        <color theme="1"/>
        <rFont val="Calibri"/>
        <family val="2"/>
        <scheme val="minor"/>
      </rPr>
      <t xml:space="preserve">
The National Input-Output Table was updated from 2017-18 to 2018-19.
The Output Matrix and Leontief Inverse Matrix (two of the three key matrices used to calculate employment multipliers) were updated.</t>
    </r>
  </si>
  <si>
    <t>Improved visibility of reporting format</t>
  </si>
  <si>
    <t>AUS IO Model 28/02/22 (sent)</t>
  </si>
  <si>
    <r>
      <rPr>
        <b/>
        <sz val="11"/>
        <color theme="1"/>
        <rFont val="Calibri"/>
        <family val="2"/>
        <scheme val="minor"/>
      </rPr>
      <t>ABS 5209.0 - Table 20</t>
    </r>
    <r>
      <rPr>
        <sz val="11"/>
        <color theme="1"/>
        <rFont val="Calibri"/>
        <family val="2"/>
        <scheme val="minor"/>
      </rPr>
      <t xml:space="preserve">
- Employment by IOIG was updated from 2012-13 to 2018-19 (recently reinstated).
- Latest data only reports "Employed Persons (FTE)", which has been used for this update.
- The Employment Matrix (one of the three key matrices used to calculate employment multipliers) was updated.
</t>
    </r>
    <r>
      <rPr>
        <b/>
        <i/>
        <sz val="11"/>
        <color theme="1"/>
        <rFont val="Calibri"/>
        <family val="2"/>
        <scheme val="minor"/>
      </rPr>
      <t>Note:</t>
    </r>
    <r>
      <rPr>
        <i/>
        <sz val="11"/>
        <color theme="1"/>
        <rFont val="Calibri"/>
        <family val="2"/>
        <scheme val="minor"/>
      </rPr>
      <t xml:space="preserve"> "Employed Persons" includes "Employees, employers, own account workers and contributing family workers". Overestimation is a well-known limitation of input-output analysis. The previous version used "Employees (FTE)" as a conservative approach. The ABS' default methodology for calculating employment multiplier uses "Employed Persons (FTE)".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</si>
</sst>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0_-;\-* #,##0.0_-;_-* &quot;-&quot;??_-;_-@_-"/>
    <numFmt numFmtId="165" formatCode="0000"/>
    <numFmt numFmtId="166" formatCode="000"/>
    <numFmt numFmtId="167" formatCode="###\ ###\ ##0"/>
    <numFmt numFmtId="168" formatCode="_-* #,##0_-;\-* #,##0_-;_-* &quot;-&quot;??_-;_-@_-"/>
    <numFmt numFmtId="169" formatCode="_-&quot;$&quot;* #,##0.0_-;\-&quot;$&quot;* #,##0.0_-;_-&quot;$&quot;* &quot;-&quot;??_-;_-@_-"/>
  </numFmts>
  <fonts count="33" x14ac:knownFonts="1">
    <font>
      <sz val="11"/>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b/>
      <sz val="11"/>
      <color rgb="FFFF0000"/>
      <name val="Calibri"/>
      <family val="2"/>
      <scheme val="minor"/>
    </font>
    <font>
      <b/>
      <sz val="11"/>
      <color rgb="FF00B050"/>
      <name val="Calibri"/>
      <family val="2"/>
      <scheme val="minor"/>
    </font>
    <font>
      <sz val="28"/>
      <name val="Calibri"/>
      <family val="2"/>
    </font>
    <font>
      <sz val="8"/>
      <name val="Arial"/>
      <family val="2"/>
    </font>
    <font>
      <b/>
      <sz val="10"/>
      <name val="Arial"/>
      <family val="2"/>
    </font>
    <font>
      <sz val="12"/>
      <name val="Arial"/>
      <family val="2"/>
    </font>
    <font>
      <b/>
      <sz val="12"/>
      <color indexed="10"/>
      <name val="Arial"/>
      <family val="2"/>
    </font>
    <font>
      <sz val="8"/>
      <color theme="1"/>
      <name val="Calibri"/>
      <family val="2"/>
      <scheme val="minor"/>
    </font>
    <font>
      <sz val="8"/>
      <color theme="1"/>
      <name val="Arial"/>
      <family val="2"/>
    </font>
    <font>
      <u/>
      <sz val="10"/>
      <color indexed="12"/>
      <name val="Arial"/>
      <family val="2"/>
    </font>
    <font>
      <u/>
      <sz val="8"/>
      <color indexed="12"/>
      <name val="Arial"/>
      <family val="2"/>
    </font>
    <font>
      <i/>
      <sz val="11"/>
      <color theme="1"/>
      <name val="Calibri"/>
      <family val="2"/>
      <scheme val="minor"/>
    </font>
    <font>
      <b/>
      <i/>
      <sz val="11"/>
      <color theme="1"/>
      <name val="Calibri"/>
      <family val="2"/>
      <scheme val="minor"/>
    </font>
    <font>
      <b/>
      <sz val="16"/>
      <color theme="1"/>
      <name val="Calibri"/>
      <family val="2"/>
      <scheme val="minor"/>
    </font>
    <font>
      <b/>
      <sz val="18"/>
      <color theme="0"/>
      <name val="Calibri"/>
      <family val="2"/>
      <scheme val="minor"/>
    </font>
    <font>
      <u/>
      <sz val="11"/>
      <color theme="10"/>
      <name val="Calibri"/>
      <family val="2"/>
      <scheme val="minor"/>
    </font>
    <font>
      <b/>
      <sz val="9"/>
      <color theme="0"/>
      <name val="Calibri"/>
      <family val="2"/>
      <scheme val="minor"/>
    </font>
    <font>
      <b/>
      <sz val="14"/>
      <color theme="1"/>
      <name val="Calibri"/>
      <family val="2"/>
      <scheme val="minor"/>
    </font>
    <font>
      <b/>
      <sz val="20"/>
      <color theme="1"/>
      <name val="Calibri"/>
      <family val="2"/>
      <scheme val="minor"/>
    </font>
    <font>
      <i/>
      <sz val="11"/>
      <name val="Calibri"/>
      <family val="2"/>
      <scheme val="minor"/>
    </font>
    <font>
      <sz val="11"/>
      <color theme="0"/>
      <name val="Calibri"/>
      <family val="2"/>
      <scheme val="minor"/>
    </font>
    <font>
      <i/>
      <sz val="9"/>
      <color theme="1"/>
      <name val="Calibri"/>
      <family val="2"/>
      <scheme val="minor"/>
    </font>
    <font>
      <vertAlign val="superscript"/>
      <sz val="11"/>
      <color theme="1"/>
      <name val="Calibri"/>
      <family val="2"/>
      <scheme val="minor"/>
    </font>
    <font>
      <i/>
      <vertAlign val="superscript"/>
      <sz val="9"/>
      <color theme="1"/>
      <name val="Calibri"/>
      <family val="2"/>
      <scheme val="minor"/>
    </font>
    <font>
      <b/>
      <i/>
      <sz val="9"/>
      <color theme="1"/>
      <name val="Calibri"/>
      <family val="2"/>
      <scheme val="minor"/>
    </font>
    <font>
      <b/>
      <sz val="12"/>
      <name val="Arial"/>
      <family val="2"/>
    </font>
    <font>
      <sz val="10"/>
      <name val="Arial"/>
      <family val="2"/>
    </font>
  </fonts>
  <fills count="9">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rgb="FFE6E6E6"/>
        <bgColor indexed="64"/>
      </patternFill>
    </fill>
    <fill>
      <patternFill patternType="solid">
        <fgColor indexed="9"/>
        <bgColor indexed="64"/>
      </patternFill>
    </fill>
    <fill>
      <patternFill patternType="solid">
        <fgColor rgb="FF002664"/>
        <bgColor indexed="64"/>
      </patternFill>
    </fill>
    <fill>
      <patternFill patternType="solid">
        <fgColor rgb="FF00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167" fontId="9" fillId="6" borderId="0">
      <alignment horizontal="right" vertical="top"/>
    </xf>
    <xf numFmtId="0" fontId="15" fillId="0" borderId="0" applyNumberFormat="0" applyFill="0" applyBorder="0" applyAlignment="0" applyProtection="0">
      <alignment vertical="top"/>
      <protection locked="0"/>
    </xf>
    <xf numFmtId="0" fontId="21"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75">
    <xf numFmtId="0" fontId="0" fillId="0" borderId="0" xfId="0"/>
    <xf numFmtId="0" fontId="0" fillId="0" borderId="0" xfId="0" applyAlignment="1">
      <alignment vertical="center"/>
    </xf>
    <xf numFmtId="0" fontId="0" fillId="4" borderId="0" xfId="0" applyFill="1" applyAlignment="1">
      <alignment vertical="center"/>
    </xf>
    <xf numFmtId="0" fontId="0" fillId="0" borderId="1" xfId="0" applyBorder="1" applyAlignment="1">
      <alignment vertical="center"/>
    </xf>
    <xf numFmtId="0" fontId="9" fillId="5" borderId="0" xfId="0" applyFont="1" applyFill="1"/>
    <xf numFmtId="0" fontId="0" fillId="0" borderId="0" xfId="0"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Alignment="1">
      <alignment horizontal="left" vertical="center"/>
    </xf>
    <xf numFmtId="165" fontId="9" fillId="0" borderId="0" xfId="0" quotePrefix="1" applyNumberFormat="1" applyFont="1" applyAlignment="1">
      <alignment horizontal="center"/>
    </xf>
    <xf numFmtId="165" fontId="9" fillId="0" borderId="0" xfId="0" quotePrefix="1" applyNumberFormat="1" applyFont="1" applyAlignment="1">
      <alignment horizontal="left"/>
    </xf>
    <xf numFmtId="166" fontId="9" fillId="0" borderId="0" xfId="0" applyNumberFormat="1" applyFont="1" applyAlignment="1">
      <alignment horizontal="center" vertical="center"/>
    </xf>
    <xf numFmtId="0" fontId="9" fillId="0" borderId="0" xfId="0" quotePrefix="1" applyFont="1" applyAlignment="1">
      <alignment horizontal="right"/>
    </xf>
    <xf numFmtId="0" fontId="0" fillId="0" borderId="0" xfId="0" applyAlignment="1">
      <alignment horizontal="left" vertical="center"/>
    </xf>
    <xf numFmtId="165" fontId="9" fillId="0" borderId="0" xfId="0" quotePrefix="1" applyNumberFormat="1" applyFont="1" applyAlignment="1">
      <alignment horizontal="right"/>
    </xf>
    <xf numFmtId="165" fontId="14" fillId="0" borderId="0" xfId="0" applyNumberFormat="1" applyFont="1" applyAlignment="1">
      <alignment horizontal="center"/>
    </xf>
    <xf numFmtId="166" fontId="14" fillId="0" borderId="0" xfId="0" applyNumberFormat="1" applyFont="1" applyAlignment="1">
      <alignment horizontal="center"/>
    </xf>
    <xf numFmtId="0" fontId="14" fillId="0" borderId="0" xfId="0" applyFont="1" applyAlignment="1">
      <alignment horizontal="center"/>
    </xf>
    <xf numFmtId="0" fontId="13" fillId="0" borderId="0" xfId="0" applyFont="1" applyAlignment="1">
      <alignment horizontal="right"/>
    </xf>
    <xf numFmtId="0" fontId="13" fillId="0" borderId="0" xfId="0" applyFont="1"/>
    <xf numFmtId="0" fontId="13" fillId="0" borderId="0" xfId="0" applyFont="1" applyAlignment="1">
      <alignment horizontal="center"/>
    </xf>
    <xf numFmtId="9" fontId="13" fillId="0" borderId="0" xfId="0" applyNumberFormat="1" applyFont="1"/>
    <xf numFmtId="167" fontId="9" fillId="0" borderId="0" xfId="2" applyFill="1">
      <alignment horizontal="right" vertical="top"/>
    </xf>
    <xf numFmtId="0" fontId="14" fillId="0" borderId="0" xfId="0" applyFont="1"/>
    <xf numFmtId="0" fontId="3" fillId="2" borderId="1" xfId="0" applyFont="1" applyFill="1" applyBorder="1" applyAlignment="1">
      <alignment vertical="center"/>
    </xf>
    <xf numFmtId="165" fontId="9" fillId="0" borderId="0" xfId="0" quotePrefix="1" applyNumberFormat="1" applyFont="1" applyAlignment="1">
      <alignment horizontal="center" vertical="center"/>
    </xf>
    <xf numFmtId="0" fontId="9" fillId="0" borderId="0" xfId="0" quotePrefix="1" applyFont="1" applyAlignment="1">
      <alignment horizontal="left" vertical="center"/>
    </xf>
    <xf numFmtId="165" fontId="9" fillId="0" borderId="0" xfId="0" applyNumberFormat="1" applyFont="1" applyAlignment="1">
      <alignment horizontal="center" vertical="center"/>
    </xf>
    <xf numFmtId="165" fontId="0" fillId="0" borderId="1"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0" fillId="4" borderId="1" xfId="0" applyFill="1" applyBorder="1" applyAlignment="1">
      <alignment vertical="center"/>
    </xf>
    <xf numFmtId="0" fontId="0" fillId="0" borderId="0" xfId="0" applyFont="1" applyAlignment="1">
      <alignment vertical="center"/>
    </xf>
    <xf numFmtId="0" fontId="0" fillId="7" borderId="0" xfId="0" applyFill="1" applyAlignment="1">
      <alignment vertical="center"/>
    </xf>
    <xf numFmtId="0" fontId="0" fillId="7" borderId="0" xfId="0" applyFont="1" applyFill="1" applyAlignment="1">
      <alignment vertical="center"/>
    </xf>
    <xf numFmtId="0" fontId="17" fillId="0" borderId="0" xfId="0" applyFont="1" applyAlignment="1">
      <alignment vertical="center"/>
    </xf>
    <xf numFmtId="0" fontId="1" fillId="0" borderId="0" xfId="0" applyFont="1" applyAlignment="1">
      <alignment vertical="center"/>
    </xf>
    <xf numFmtId="0" fontId="19" fillId="0" borderId="0" xfId="0" applyFont="1" applyAlignment="1">
      <alignment vertical="center"/>
    </xf>
    <xf numFmtId="0" fontId="3" fillId="7" borderId="1" xfId="0" applyFont="1" applyFill="1" applyBorder="1" applyAlignment="1">
      <alignment horizontal="center" vertical="center" wrapText="1"/>
    </xf>
    <xf numFmtId="0" fontId="20" fillId="7" borderId="0" xfId="0" applyFont="1" applyFill="1" applyAlignment="1">
      <alignment vertical="center"/>
    </xf>
    <xf numFmtId="0" fontId="1" fillId="0" borderId="0" xfId="0" applyFont="1" applyFill="1"/>
    <xf numFmtId="0" fontId="0" fillId="0" borderId="1" xfId="0" applyFill="1" applyBorder="1" applyAlignment="1">
      <alignment vertical="center" wrapText="1"/>
    </xf>
    <xf numFmtId="0" fontId="0" fillId="0" borderId="1" xfId="0" applyFill="1" applyBorder="1" applyAlignment="1">
      <alignment horizontal="left" vertical="top" wrapText="1"/>
    </xf>
    <xf numFmtId="0" fontId="0" fillId="0" borderId="1" xfId="0" applyBorder="1" applyAlignment="1">
      <alignment vertical="center" wrapText="1"/>
    </xf>
    <xf numFmtId="0" fontId="0" fillId="8" borderId="0" xfId="0" applyFont="1" applyFill="1" applyAlignment="1">
      <alignment vertical="center"/>
    </xf>
    <xf numFmtId="0" fontId="0" fillId="8" borderId="0" xfId="0" applyFill="1" applyAlignment="1">
      <alignment vertical="center"/>
    </xf>
    <xf numFmtId="0" fontId="22" fillId="7" borderId="1"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vertical="center"/>
    </xf>
    <xf numFmtId="0" fontId="22" fillId="7" borderId="1" xfId="0" applyFont="1" applyFill="1" applyBorder="1" applyAlignment="1">
      <alignment horizontal="center" vertical="center"/>
    </xf>
    <xf numFmtId="164" fontId="1" fillId="0" borderId="1" xfId="1" applyNumberFormat="1" applyFont="1" applyBorder="1" applyAlignment="1">
      <alignment vertical="center"/>
    </xf>
    <xf numFmtId="164" fontId="1" fillId="0" borderId="1" xfId="1" applyNumberFormat="1" applyFont="1" applyFill="1" applyBorder="1" applyAlignment="1">
      <alignment vertical="center"/>
    </xf>
    <xf numFmtId="0" fontId="21" fillId="0" borderId="0" xfId="4"/>
    <xf numFmtId="0" fontId="27" fillId="0" borderId="0" xfId="0" applyFont="1"/>
    <xf numFmtId="0" fontId="1" fillId="0" borderId="0" xfId="0" quotePrefix="1" applyFont="1" applyAlignment="1">
      <alignment horizontal="center" vertical="center"/>
    </xf>
    <xf numFmtId="165" fontId="1" fillId="0" borderId="1" xfId="0" applyNumberFormat="1" applyFont="1" applyFill="1" applyBorder="1" applyAlignment="1">
      <alignment horizontal="center" vertical="center"/>
    </xf>
    <xf numFmtId="0" fontId="1" fillId="0" borderId="0" xfId="0" applyFont="1"/>
    <xf numFmtId="0" fontId="0" fillId="0" borderId="0" xfId="0" applyAlignment="1" applyProtection="1">
      <alignment vertical="top"/>
    </xf>
    <xf numFmtId="0" fontId="0" fillId="0" borderId="0" xfId="0" applyProtection="1"/>
    <xf numFmtId="0" fontId="24" fillId="0" borderId="0" xfId="0" applyFont="1" applyAlignment="1" applyProtection="1">
      <alignment vertical="top"/>
    </xf>
    <xf numFmtId="15" fontId="17" fillId="0" borderId="0" xfId="0" quotePrefix="1" applyNumberFormat="1" applyFont="1" applyAlignment="1" applyProtection="1">
      <alignment vertical="top"/>
    </xf>
    <xf numFmtId="0" fontId="23" fillId="0" borderId="8" xfId="0" applyFont="1" applyBorder="1" applyAlignment="1" applyProtection="1">
      <alignment vertical="top"/>
    </xf>
    <xf numFmtId="0" fontId="0" fillId="0" borderId="9" xfId="0" applyBorder="1" applyAlignment="1" applyProtection="1">
      <alignment vertical="top" wrapText="1"/>
    </xf>
    <xf numFmtId="0" fontId="0" fillId="0" borderId="0" xfId="0" quotePrefix="1" applyAlignment="1" applyProtection="1">
      <alignment vertical="top"/>
    </xf>
    <xf numFmtId="0" fontId="4" fillId="0" borderId="0" xfId="0" applyFont="1" applyAlignment="1" applyProtection="1">
      <alignment vertical="top"/>
    </xf>
    <xf numFmtId="0" fontId="21" fillId="0" borderId="0" xfId="4" applyAlignment="1" applyProtection="1">
      <alignment vertical="top"/>
    </xf>
    <xf numFmtId="0" fontId="0" fillId="7" borderId="0" xfId="0" applyFill="1" applyAlignment="1" applyProtection="1">
      <alignment vertical="center"/>
    </xf>
    <xf numFmtId="0" fontId="20" fillId="7" borderId="0" xfId="0" applyFont="1" applyFill="1" applyAlignment="1" applyProtection="1">
      <alignment vertical="top"/>
    </xf>
    <xf numFmtId="0" fontId="0" fillId="7" borderId="0" xfId="0" applyFill="1" applyAlignment="1" applyProtection="1">
      <alignment vertical="top"/>
    </xf>
    <xf numFmtId="0" fontId="0" fillId="0" borderId="10" xfId="0" applyBorder="1" applyAlignment="1" applyProtection="1">
      <alignment vertical="top"/>
    </xf>
    <xf numFmtId="0" fontId="4" fillId="0" borderId="10" xfId="0" applyFont="1" applyBorder="1" applyAlignment="1" applyProtection="1">
      <alignment vertical="top"/>
    </xf>
    <xf numFmtId="0" fontId="0" fillId="0" borderId="10" xfId="0" quotePrefix="1" applyBorder="1" applyAlignment="1" applyProtection="1">
      <alignment vertical="top" wrapText="1"/>
    </xf>
    <xf numFmtId="0" fontId="0" fillId="0" borderId="10" xfId="0" applyBorder="1" applyAlignment="1" applyProtection="1">
      <alignment vertical="top" wrapText="1"/>
    </xf>
    <xf numFmtId="0" fontId="23" fillId="0" borderId="0" xfId="0" applyFont="1" applyBorder="1" applyAlignment="1" applyProtection="1">
      <alignment vertical="top"/>
    </xf>
    <xf numFmtId="0" fontId="21" fillId="0" borderId="0" xfId="4" applyAlignment="1" applyProtection="1">
      <alignment vertical="top" wrapText="1"/>
    </xf>
    <xf numFmtId="0" fontId="0" fillId="0" borderId="0" xfId="0" applyBorder="1" applyAlignment="1" applyProtection="1">
      <alignment horizontal="left" vertical="top" wrapText="1"/>
    </xf>
    <xf numFmtId="0" fontId="0" fillId="0" borderId="13" xfId="0" applyBorder="1" applyAlignment="1" applyProtection="1">
      <alignment vertical="top"/>
    </xf>
    <xf numFmtId="0" fontId="0" fillId="0" borderId="14" xfId="0" applyBorder="1" applyAlignment="1" applyProtection="1">
      <alignment horizontal="left" vertical="top" wrapText="1"/>
    </xf>
    <xf numFmtId="0" fontId="4" fillId="0" borderId="13" xfId="0" applyFont="1" applyBorder="1" applyAlignment="1" applyProtection="1">
      <alignment horizontal="center" vertical="top"/>
    </xf>
    <xf numFmtId="0" fontId="0" fillId="0" borderId="13" xfId="0" applyBorder="1" applyAlignment="1" applyProtection="1">
      <alignment horizontal="center" vertical="top"/>
    </xf>
    <xf numFmtId="0" fontId="4" fillId="0" borderId="15" xfId="0" applyFont="1" applyBorder="1" applyAlignment="1" applyProtection="1">
      <alignment horizontal="center" vertical="top"/>
    </xf>
    <xf numFmtId="0" fontId="0" fillId="0" borderId="16" xfId="0" applyBorder="1" applyAlignment="1" applyProtection="1">
      <alignment horizontal="left" vertical="top" wrapText="1"/>
    </xf>
    <xf numFmtId="0" fontId="0" fillId="7" borderId="0" xfId="0" applyFont="1" applyFill="1" applyAlignment="1" applyProtection="1">
      <alignment vertical="center"/>
    </xf>
    <xf numFmtId="0" fontId="0" fillId="0" borderId="0" xfId="0" applyAlignment="1" applyProtection="1">
      <alignment vertical="center"/>
    </xf>
    <xf numFmtId="0" fontId="20" fillId="7" borderId="0" xfId="0" applyFont="1" applyFill="1" applyAlignment="1" applyProtection="1">
      <alignment vertical="center"/>
    </xf>
    <xf numFmtId="0" fontId="0" fillId="0" borderId="0" xfId="0" applyFont="1" applyAlignment="1" applyProtection="1">
      <alignment vertical="center"/>
    </xf>
    <xf numFmtId="0" fontId="19" fillId="4" borderId="0" xfId="0" applyFont="1" applyFill="1" applyAlignment="1" applyProtection="1">
      <alignment vertical="center"/>
    </xf>
    <xf numFmtId="0" fontId="0" fillId="4" borderId="0" xfId="0" applyFill="1" applyAlignment="1" applyProtection="1">
      <alignment vertical="center"/>
    </xf>
    <xf numFmtId="0" fontId="19" fillId="0" borderId="0" xfId="0" applyFont="1" applyAlignment="1" applyProtection="1">
      <alignment vertical="center"/>
    </xf>
    <xf numFmtId="0" fontId="17" fillId="0" borderId="0" xfId="0" applyFont="1" applyAlignment="1" applyProtection="1">
      <alignment vertical="center"/>
    </xf>
    <xf numFmtId="164" fontId="4" fillId="4" borderId="1" xfId="1" applyNumberFormat="1"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0" fillId="4" borderId="1" xfId="0" applyFill="1" applyBorder="1" applyAlignment="1" applyProtection="1">
      <alignment horizontal="left" vertical="center"/>
    </xf>
    <xf numFmtId="164" fontId="0" fillId="4" borderId="1" xfId="1" applyNumberFormat="1" applyFont="1" applyFill="1" applyBorder="1" applyAlignment="1" applyProtection="1">
      <alignment horizontal="left" vertical="center"/>
    </xf>
    <xf numFmtId="168" fontId="0" fillId="4" borderId="1" xfId="1" applyNumberFormat="1" applyFont="1" applyFill="1" applyBorder="1" applyAlignment="1" applyProtection="1">
      <alignment horizontal="left" vertical="center"/>
    </xf>
    <xf numFmtId="168" fontId="0" fillId="4" borderId="1" xfId="1" applyNumberFormat="1" applyFont="1" applyFill="1" applyBorder="1" applyAlignment="1" applyProtection="1">
      <alignment vertical="center"/>
    </xf>
    <xf numFmtId="0" fontId="4" fillId="4" borderId="17" xfId="0" applyFont="1" applyFill="1" applyBorder="1" applyAlignment="1" applyProtection="1">
      <alignment horizontal="left" vertical="center"/>
    </xf>
    <xf numFmtId="0" fontId="0" fillId="0" borderId="6" xfId="0" applyBorder="1" applyProtection="1"/>
    <xf numFmtId="168" fontId="4" fillId="4" borderId="4" xfId="0" applyNumberFormat="1" applyFont="1" applyFill="1" applyBorder="1" applyProtection="1"/>
    <xf numFmtId="168" fontId="4" fillId="4" borderId="5" xfId="1" applyNumberFormat="1" applyFont="1" applyFill="1" applyBorder="1" applyAlignment="1" applyProtection="1">
      <alignment vertical="center"/>
    </xf>
    <xf numFmtId="168" fontId="26" fillId="0" borderId="6" xfId="1" applyNumberFormat="1" applyFont="1" applyBorder="1" applyAlignment="1" applyProtection="1">
      <alignment vertical="center"/>
    </xf>
    <xf numFmtId="168" fontId="4" fillId="4" borderId="17" xfId="1" applyNumberFormat="1" applyFont="1" applyFill="1" applyBorder="1" applyAlignment="1" applyProtection="1">
      <alignment vertical="center"/>
    </xf>
    <xf numFmtId="0" fontId="4" fillId="0" borderId="0" xfId="0" applyFont="1" applyProtection="1"/>
    <xf numFmtId="0" fontId="0" fillId="0" borderId="1" xfId="0" applyFill="1" applyBorder="1" applyProtection="1"/>
    <xf numFmtId="0" fontId="0" fillId="4" borderId="1" xfId="0" applyFill="1" applyBorder="1" applyProtection="1"/>
    <xf numFmtId="0" fontId="27" fillId="0" borderId="0" xfId="0" applyFont="1" applyProtection="1"/>
    <xf numFmtId="0" fontId="26" fillId="0" borderId="0" xfId="0" applyFont="1" applyProtection="1"/>
    <xf numFmtId="0" fontId="0" fillId="0" borderId="1" xfId="0" applyBorder="1" applyProtection="1"/>
    <xf numFmtId="0" fontId="0" fillId="0" borderId="0" xfId="0" applyBorder="1" applyProtection="1"/>
    <xf numFmtId="0" fontId="0" fillId="2" borderId="0" xfId="0" applyFill="1" applyProtection="1"/>
    <xf numFmtId="0" fontId="0" fillId="0" borderId="0" xfId="0" quotePrefix="1" applyAlignment="1" applyProtection="1">
      <alignment vertical="center"/>
    </xf>
    <xf numFmtId="0" fontId="0" fillId="0" borderId="0" xfId="0" quotePrefix="1" applyProtection="1"/>
    <xf numFmtId="0" fontId="0" fillId="4" borderId="0" xfId="0" applyFill="1" applyProtection="1"/>
    <xf numFmtId="0" fontId="0" fillId="7" borderId="0" xfId="0" applyFill="1" applyAlignment="1" applyProtection="1">
      <alignment vertical="center"/>
      <protection hidden="1"/>
    </xf>
    <xf numFmtId="0" fontId="0" fillId="7" borderId="0" xfId="0" applyFont="1" applyFill="1" applyAlignment="1" applyProtection="1">
      <alignment vertical="center"/>
      <protection hidden="1"/>
    </xf>
    <xf numFmtId="0" fontId="0" fillId="0" borderId="0" xfId="0" applyAlignment="1" applyProtection="1">
      <alignment vertical="center"/>
      <protection hidden="1"/>
    </xf>
    <xf numFmtId="0" fontId="20" fillId="7" borderId="0" xfId="0" applyFont="1" applyFill="1" applyAlignment="1" applyProtection="1">
      <alignment vertical="center"/>
      <protection hidden="1"/>
    </xf>
    <xf numFmtId="0" fontId="0" fillId="0" borderId="0" xfId="0" applyFont="1" applyAlignment="1" applyProtection="1">
      <alignment vertical="center"/>
      <protection hidden="1"/>
    </xf>
    <xf numFmtId="0" fontId="19" fillId="0" borderId="0" xfId="0" applyFont="1" applyAlignment="1" applyProtection="1">
      <alignment vertical="center"/>
      <protection hidden="1"/>
    </xf>
    <xf numFmtId="0" fontId="0" fillId="3" borderId="0" xfId="0" applyFill="1" applyAlignment="1" applyProtection="1">
      <alignment vertical="center"/>
      <protection hidden="1"/>
    </xf>
    <xf numFmtId="0" fontId="17" fillId="0" borderId="0" xfId="0" applyFont="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2" borderId="0" xfId="0" applyFont="1" applyFill="1" applyAlignment="1" applyProtection="1">
      <alignment vertical="center"/>
      <protection hidden="1"/>
    </xf>
    <xf numFmtId="0" fontId="3" fillId="7" borderId="1" xfId="0" applyFont="1" applyFill="1" applyBorder="1" applyAlignment="1" applyProtection="1">
      <alignment horizontal="left" vertical="center" wrapText="1"/>
      <protection hidden="1"/>
    </xf>
    <xf numFmtId="0" fontId="3" fillId="7" borderId="1" xfId="0" applyFont="1" applyFill="1"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17" fillId="0" borderId="0" xfId="0" quotePrefix="1" applyFont="1" applyAlignment="1" applyProtection="1">
      <alignment horizontal="left" vertical="center" indent="1"/>
      <protection hidden="1"/>
    </xf>
    <xf numFmtId="0" fontId="3" fillId="7"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vertical="center"/>
      <protection hidden="1"/>
    </xf>
    <xf numFmtId="0" fontId="0" fillId="4" borderId="1" xfId="0" applyFill="1" applyBorder="1" applyAlignment="1" applyProtection="1">
      <alignment vertical="center"/>
      <protection hidden="1"/>
    </xf>
    <xf numFmtId="0" fontId="0" fillId="3" borderId="1" xfId="0" applyFill="1" applyBorder="1" applyAlignment="1" applyProtection="1">
      <alignment horizontal="left" vertical="center"/>
      <protection locked="0"/>
    </xf>
    <xf numFmtId="169" fontId="0" fillId="3" borderId="1" xfId="5" applyNumberFormat="1" applyFont="1" applyFill="1" applyBorder="1" applyAlignment="1" applyProtection="1">
      <alignment vertical="center"/>
      <protection locked="0"/>
    </xf>
    <xf numFmtId="0" fontId="0" fillId="7" borderId="0" xfId="0" applyFill="1" applyAlignment="1">
      <alignment vertical="top"/>
    </xf>
    <xf numFmtId="0" fontId="20" fillId="7" borderId="0" xfId="0" applyFont="1" applyFill="1" applyAlignment="1">
      <alignment vertical="top"/>
    </xf>
    <xf numFmtId="0" fontId="0" fillId="0" borderId="1" xfId="0" applyBorder="1" applyAlignment="1">
      <alignment horizontal="left" vertical="top" wrapText="1"/>
    </xf>
    <xf numFmtId="0" fontId="0" fillId="0" borderId="0" xfId="0" applyAlignment="1">
      <alignment horizontal="left" vertical="top"/>
    </xf>
    <xf numFmtId="167" fontId="31" fillId="0" borderId="0" xfId="2" applyFont="1" applyFill="1" applyAlignment="1">
      <alignment horizontal="left" vertical="top"/>
    </xf>
    <xf numFmtId="167" fontId="32" fillId="6" borderId="0" xfId="2" applyFont="1" applyAlignment="1">
      <alignment vertical="center"/>
    </xf>
    <xf numFmtId="0" fontId="9" fillId="0" borderId="0" xfId="0" applyFont="1" applyAlignment="1">
      <alignment horizontal="center" wrapText="1"/>
    </xf>
    <xf numFmtId="0" fontId="0" fillId="0" borderId="1" xfId="0"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 xfId="0" applyFill="1" applyBorder="1" applyAlignment="1">
      <alignment horizontal="left" vertical="top" wrapText="1"/>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0"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11" xfId="0" quotePrefix="1" applyBorder="1" applyAlignment="1" applyProtection="1">
      <alignment horizontal="left" vertical="top" wrapText="1"/>
    </xf>
    <xf numFmtId="0" fontId="0" fillId="0" borderId="12" xfId="0" quotePrefix="1" applyBorder="1" applyAlignment="1" applyProtection="1">
      <alignment horizontal="left" vertical="top" wrapText="1"/>
    </xf>
    <xf numFmtId="0" fontId="0" fillId="0" borderId="13" xfId="0" quotePrefix="1" applyBorder="1" applyAlignment="1" applyProtection="1">
      <alignment horizontal="left" vertical="top" wrapText="1"/>
    </xf>
    <xf numFmtId="0" fontId="0" fillId="0" borderId="14" xfId="0" quotePrefix="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0" fillId="0" borderId="0" xfId="0" quotePrefix="1" applyAlignment="1" applyProtection="1">
      <alignment horizontal="left" vertical="top" wrapText="1"/>
    </xf>
    <xf numFmtId="0" fontId="0" fillId="4" borderId="0" xfId="0" applyFill="1" applyAlignment="1" applyProtection="1">
      <alignment horizontal="left" vertical="top" wrapText="1"/>
    </xf>
    <xf numFmtId="0" fontId="0" fillId="4" borderId="0" xfId="0" applyFill="1" applyAlignment="1" applyProtection="1">
      <alignment horizontal="left"/>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8" fillId="5" borderId="0" xfId="0" applyFont="1" applyFill="1" applyAlignment="1">
      <alignment horizontal="left" vertical="center"/>
    </xf>
    <xf numFmtId="167" fontId="16" fillId="0" borderId="0" xfId="3" applyNumberFormat="1" applyFont="1" applyAlignment="1" applyProtection="1">
      <alignment horizontal="left" vertical="top"/>
    </xf>
  </cellXfs>
  <cellStyles count="7">
    <cellStyle name="Comma" xfId="1" builtinId="3"/>
    <cellStyle name="Comma 2" xfId="6" xr:uid="{B2D88912-59A5-409F-9DCF-B253E98F382B}"/>
    <cellStyle name="Currency" xfId="5" builtinId="4"/>
    <cellStyle name="Hyperlink" xfId="4" builtinId="8"/>
    <cellStyle name="Hyperlink 2" xfId="3" xr:uid="{E6D979F5-BB37-414A-BFFB-4D8497277726}"/>
    <cellStyle name="Normal" xfId="0" builtinId="0"/>
    <cellStyle name="Normal 3 2" xfId="2" xr:uid="{C453A67F-4BB3-4DEA-AD33-0FCD07191EFE}"/>
  </cellStyles>
  <dxfs count="0"/>
  <tableStyles count="0" defaultTableStyle="TableStyleMedium2" defaultPivotStyle="PivotStyleLight16"/>
  <colors>
    <mruColors>
      <color rgb="FF000000"/>
      <color rgb="FF002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687286" cy="586168"/>
    <xdr:pic>
      <xdr:nvPicPr>
        <xdr:cNvPr id="3" name="Picture 2" descr="Title: NSW Treasury logo - Description: NSW Treasury logo" title="NSW Treasury logo">
          <a:extLst>
            <a:ext uri="{FF2B5EF4-FFF2-40B4-BE49-F238E27FC236}">
              <a16:creationId xmlns:a16="http://schemas.microsoft.com/office/drawing/2014/main" id="{7FE68A1F-621D-41E7-88DB-2B6CF54D64E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48" t="-3218" r="-7762" b="1260"/>
        <a:stretch/>
      </xdr:blipFill>
      <xdr:spPr bwMode="auto">
        <a:xfrm>
          <a:off x="127000" y="181429"/>
          <a:ext cx="1687286" cy="586168"/>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28773</xdr:colOff>
      <xdr:row>4</xdr:row>
      <xdr:rowOff>7471</xdr:rowOff>
    </xdr:from>
    <xdr:to>
      <xdr:col>3</xdr:col>
      <xdr:colOff>5389997</xdr:colOff>
      <xdr:row>15</xdr:row>
      <xdr:rowOff>120913</xdr:rowOff>
    </xdr:to>
    <xdr:pic>
      <xdr:nvPicPr>
        <xdr:cNvPr id="9" name="Picture 8">
          <a:extLst>
            <a:ext uri="{FF2B5EF4-FFF2-40B4-BE49-F238E27FC236}">
              <a16:creationId xmlns:a16="http://schemas.microsoft.com/office/drawing/2014/main" id="{97358848-165E-44B9-AE49-E454A556C0F0}"/>
            </a:ext>
          </a:extLst>
        </xdr:cNvPr>
        <xdr:cNvPicPr>
          <a:picLocks noChangeAspect="1"/>
        </xdr:cNvPicPr>
      </xdr:nvPicPr>
      <xdr:blipFill rotWithShape="1">
        <a:blip xmlns:r="http://schemas.openxmlformats.org/officeDocument/2006/relationships" r:embed="rId1"/>
        <a:srcRect l="1473" t="20919" r="1844"/>
        <a:stretch/>
      </xdr:blipFill>
      <xdr:spPr>
        <a:xfrm>
          <a:off x="5500748" y="775743"/>
          <a:ext cx="5302091" cy="2096837"/>
        </a:xfrm>
        <a:prstGeom prst="rect">
          <a:avLst/>
        </a:prstGeom>
      </xdr:spPr>
    </xdr:pic>
    <xdr:clientData/>
  </xdr:twoCellAnchor>
  <xdr:twoCellAnchor editAs="oneCell">
    <xdr:from>
      <xdr:col>1</xdr:col>
      <xdr:colOff>44824</xdr:colOff>
      <xdr:row>4</xdr:row>
      <xdr:rowOff>7470</xdr:rowOff>
    </xdr:from>
    <xdr:to>
      <xdr:col>1</xdr:col>
      <xdr:colOff>5298734</xdr:colOff>
      <xdr:row>15</xdr:row>
      <xdr:rowOff>172496</xdr:rowOff>
    </xdr:to>
    <xdr:pic>
      <xdr:nvPicPr>
        <xdr:cNvPr id="4" name="Picture 3">
          <a:extLst>
            <a:ext uri="{FF2B5EF4-FFF2-40B4-BE49-F238E27FC236}">
              <a16:creationId xmlns:a16="http://schemas.microsoft.com/office/drawing/2014/main" id="{4498EEDD-B543-40E5-991B-4DB831D89FE1}"/>
            </a:ext>
          </a:extLst>
        </xdr:cNvPr>
        <xdr:cNvPicPr>
          <a:picLocks noChangeAspect="1"/>
        </xdr:cNvPicPr>
      </xdr:nvPicPr>
      <xdr:blipFill rotWithShape="1">
        <a:blip xmlns:r="http://schemas.openxmlformats.org/officeDocument/2006/relationships" r:embed="rId2"/>
        <a:srcRect t="20572"/>
        <a:stretch/>
      </xdr:blipFill>
      <xdr:spPr>
        <a:xfrm>
          <a:off x="131059" y="775742"/>
          <a:ext cx="5184126" cy="2148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25585</xdr:colOff>
      <xdr:row>33</xdr:row>
      <xdr:rowOff>175533</xdr:rowOff>
    </xdr:from>
    <xdr:ext cx="2323353" cy="567765"/>
    <xdr:sp macro="" textlink="">
      <xdr:nvSpPr>
        <xdr:cNvPr id="2" name="TextBox 1">
          <a:extLst>
            <a:ext uri="{FF2B5EF4-FFF2-40B4-BE49-F238E27FC236}">
              <a16:creationId xmlns:a16="http://schemas.microsoft.com/office/drawing/2014/main" id="{3E692D4D-9903-4EE7-A29E-0163BC462AFF}"/>
            </a:ext>
          </a:extLst>
        </xdr:cNvPr>
        <xdr:cNvSpPr txBox="1"/>
      </xdr:nvSpPr>
      <xdr:spPr>
        <a:xfrm>
          <a:off x="8325942" y="6516462"/>
          <a:ext cx="2323353" cy="567765"/>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AU" sz="1400"/>
            <a:t>Allocate Step 2 expenditure by industry</a:t>
          </a:r>
          <a:r>
            <a:rPr lang="en-AU" sz="1400" baseline="0"/>
            <a:t> and by </a:t>
          </a:r>
          <a:r>
            <a:rPr lang="en-AU" sz="1400"/>
            <a:t>year</a:t>
          </a:r>
        </a:p>
      </xdr:txBody>
    </xdr:sp>
    <xdr:clientData/>
  </xdr:oneCellAnchor>
  <xdr:oneCellAnchor>
    <xdr:from>
      <xdr:col>5</xdr:col>
      <xdr:colOff>88313</xdr:colOff>
      <xdr:row>31</xdr:row>
      <xdr:rowOff>30198</xdr:rowOff>
    </xdr:from>
    <xdr:ext cx="2681940" cy="311496"/>
    <xdr:sp macro="" textlink="">
      <xdr:nvSpPr>
        <xdr:cNvPr id="3" name="TextBox 2">
          <a:extLst>
            <a:ext uri="{FF2B5EF4-FFF2-40B4-BE49-F238E27FC236}">
              <a16:creationId xmlns:a16="http://schemas.microsoft.com/office/drawing/2014/main" id="{EB780F0A-A9BD-4151-83A4-7B8FA4827ED3}"/>
            </a:ext>
          </a:extLst>
        </xdr:cNvPr>
        <xdr:cNvSpPr txBox="1"/>
      </xdr:nvSpPr>
      <xdr:spPr>
        <a:xfrm>
          <a:off x="5122956" y="5826841"/>
          <a:ext cx="2681940" cy="311496"/>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400" baseline="0"/>
            <a:t>See "Approach" for more details.</a:t>
          </a:r>
          <a:endParaRPr lang="en-AU" sz="2000"/>
        </a:p>
      </xdr:txBody>
    </xdr:sp>
    <xdr:clientData/>
  </xdr:oneCellAnchor>
  <xdr:oneCellAnchor>
    <xdr:from>
      <xdr:col>4</xdr:col>
      <xdr:colOff>432229</xdr:colOff>
      <xdr:row>17</xdr:row>
      <xdr:rowOff>95624</xdr:rowOff>
    </xdr:from>
    <xdr:ext cx="2822390" cy="749821"/>
    <xdr:sp macro="" textlink="">
      <xdr:nvSpPr>
        <xdr:cNvPr id="4" name="TextBox 3">
          <a:extLst>
            <a:ext uri="{FF2B5EF4-FFF2-40B4-BE49-F238E27FC236}">
              <a16:creationId xmlns:a16="http://schemas.microsoft.com/office/drawing/2014/main" id="{9F9C300B-F2F2-4BB2-9714-647CB19348F9}"/>
            </a:ext>
          </a:extLst>
        </xdr:cNvPr>
        <xdr:cNvSpPr txBox="1"/>
      </xdr:nvSpPr>
      <xdr:spPr>
        <a:xfrm>
          <a:off x="4809994" y="3427506"/>
          <a:ext cx="2822390" cy="749821"/>
        </a:xfrm>
        <a:prstGeom prst="rect">
          <a:avLst/>
        </a:prstGeom>
        <a:solidFill>
          <a:srgbClr val="FFFF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400"/>
            <a:t>Which</a:t>
          </a:r>
          <a:r>
            <a:rPr lang="en-AU" sz="1400" baseline="0"/>
            <a:t> industries are most likely to deliver on the components of the Government expenditure incurred?</a:t>
          </a:r>
          <a:endParaRPr lang="en-AU" sz="1400"/>
        </a:p>
      </xdr:txBody>
    </xdr:sp>
    <xdr:clientData/>
  </xdr:oneCellAnchor>
  <xdr:oneCellAnchor>
    <xdr:from>
      <xdr:col>2</xdr:col>
      <xdr:colOff>62753</xdr:colOff>
      <xdr:row>50</xdr:row>
      <xdr:rowOff>129988</xdr:rowOff>
    </xdr:from>
    <xdr:ext cx="7841130" cy="669366"/>
    <xdr:sp macro="" textlink="">
      <xdr:nvSpPr>
        <xdr:cNvPr id="5" name="TextBox 4">
          <a:extLst>
            <a:ext uri="{FF2B5EF4-FFF2-40B4-BE49-F238E27FC236}">
              <a16:creationId xmlns:a16="http://schemas.microsoft.com/office/drawing/2014/main" id="{8FA9BB98-B906-4911-B49C-25A5C8CB938B}"/>
            </a:ext>
          </a:extLst>
        </xdr:cNvPr>
        <xdr:cNvSpPr txBox="1"/>
      </xdr:nvSpPr>
      <xdr:spPr>
        <a:xfrm>
          <a:off x="944282" y="8474635"/>
          <a:ext cx="7841130" cy="669366"/>
        </a:xfrm>
        <a:prstGeom prst="rect">
          <a:avLst/>
        </a:prstGeom>
        <a:solidFill>
          <a:srgbClr val="FFC0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AU" sz="1200" b="1" baseline="0"/>
            <a:t>Instructions for timing profile</a:t>
          </a:r>
        </a:p>
        <a:p>
          <a:pPr algn="l"/>
          <a:r>
            <a:rPr lang="en-AU" sz="1200" baseline="0"/>
            <a:t>- </a:t>
          </a:r>
          <a:r>
            <a:rPr lang="en-AU" sz="1200" b="1" baseline="0"/>
            <a:t>Unknown:</a:t>
          </a:r>
          <a:r>
            <a:rPr lang="en-AU" sz="1200" baseline="0"/>
            <a:t> For each industry, allocate all expenditure in </a:t>
          </a:r>
          <a:r>
            <a:rPr lang="en-AU" sz="1200" b="1" baseline="0"/>
            <a:t>Year 1</a:t>
          </a:r>
          <a:r>
            <a:rPr lang="en-AU" sz="1200" baseline="0"/>
            <a:t>.</a:t>
          </a:r>
        </a:p>
        <a:p>
          <a:pPr algn="l"/>
          <a:r>
            <a:rPr lang="en-AU" sz="1200" baseline="0"/>
            <a:t>- </a:t>
          </a:r>
          <a:r>
            <a:rPr lang="en-AU" sz="1200" b="1" baseline="0"/>
            <a:t>Known:</a:t>
          </a:r>
          <a:r>
            <a:rPr lang="en-AU" sz="1200" baseline="0"/>
            <a:t> For each industry, allocate all expenditure </a:t>
          </a:r>
          <a:r>
            <a:rPr lang="en-AU" sz="1200" b="1" baseline="0"/>
            <a:t>up to the last year (including $0), and leave future years empty</a:t>
          </a:r>
          <a:r>
            <a:rPr lang="en-AU" sz="1200" baseline="0"/>
            <a:t>.</a:t>
          </a:r>
        </a:p>
      </xdr:txBody>
    </xdr:sp>
    <xdr:clientData/>
  </xdr:oneCellAnchor>
  <xdr:oneCellAnchor>
    <xdr:from>
      <xdr:col>10</xdr:col>
      <xdr:colOff>303412</xdr:colOff>
      <xdr:row>16</xdr:row>
      <xdr:rowOff>121024</xdr:rowOff>
    </xdr:from>
    <xdr:ext cx="2263801" cy="1439262"/>
    <xdr:sp macro="" textlink="">
      <xdr:nvSpPr>
        <xdr:cNvPr id="6" name="TextBox 5">
          <a:extLst>
            <a:ext uri="{FF2B5EF4-FFF2-40B4-BE49-F238E27FC236}">
              <a16:creationId xmlns:a16="http://schemas.microsoft.com/office/drawing/2014/main" id="{F2FF186B-49F7-483B-A364-A7BE011BBF73}"/>
            </a:ext>
          </a:extLst>
        </xdr:cNvPr>
        <xdr:cNvSpPr txBox="1"/>
      </xdr:nvSpPr>
      <xdr:spPr>
        <a:xfrm>
          <a:off x="8625647" y="3266142"/>
          <a:ext cx="2263801" cy="1439262"/>
        </a:xfrm>
        <a:prstGeom prst="rect">
          <a:avLst/>
        </a:prstGeom>
        <a:solidFill>
          <a:srgbClr val="FF00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AU" sz="1400" b="1">
              <a:solidFill>
                <a:schemeClr val="bg1"/>
              </a:solidFill>
            </a:rPr>
            <a:t> ILLUSTRATIVE</a:t>
          </a:r>
          <a:r>
            <a:rPr lang="en-AU" sz="1400" b="1" baseline="0">
              <a:solidFill>
                <a:schemeClr val="bg1"/>
              </a:solidFill>
            </a:rPr>
            <a:t> EXAMPLE ONLY</a:t>
          </a:r>
        </a:p>
        <a:p>
          <a:pPr algn="l"/>
          <a:endParaRPr lang="en-AU" sz="1400" baseline="0">
            <a:solidFill>
              <a:schemeClr val="bg1"/>
            </a:solidFill>
          </a:endParaRPr>
        </a:p>
        <a:p>
          <a:pPr algn="l"/>
          <a:r>
            <a:rPr lang="en-AU" sz="1400" i="1" baseline="0">
              <a:solidFill>
                <a:schemeClr val="bg1"/>
              </a:solidFill>
            </a:rPr>
            <a:t>Agencies should contact CEE to ensure that the most up-to-date version is used.</a:t>
          </a:r>
        </a:p>
        <a:p>
          <a:pPr algn="ctr"/>
          <a:endParaRPr lang="en-AU" sz="1400">
            <a:solidFill>
              <a:schemeClr val="bg1"/>
            </a:solidFill>
          </a:endParaRPr>
        </a:p>
      </xdr:txBody>
    </xdr:sp>
    <xdr:clientData/>
  </xdr:oneCellAnchor>
  <xdr:oneCellAnchor>
    <xdr:from>
      <xdr:col>5</xdr:col>
      <xdr:colOff>372835</xdr:colOff>
      <xdr:row>12</xdr:row>
      <xdr:rowOff>127907</xdr:rowOff>
    </xdr:from>
    <xdr:ext cx="65" cy="172227"/>
    <xdr:sp macro="" textlink="">
      <xdr:nvSpPr>
        <xdr:cNvPr id="7" name="TextBox 6">
          <a:extLst>
            <a:ext uri="{FF2B5EF4-FFF2-40B4-BE49-F238E27FC236}">
              <a16:creationId xmlns:a16="http://schemas.microsoft.com/office/drawing/2014/main" id="{3818D43A-DC61-4CA0-B95C-128068BBE3E6}"/>
            </a:ext>
          </a:extLst>
        </xdr:cNvPr>
        <xdr:cNvSpPr txBox="1"/>
      </xdr:nvSpPr>
      <xdr:spPr>
        <a:xfrm>
          <a:off x="5108121" y="238669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twoCellAnchor editAs="oneCell">
    <xdr:from>
      <xdr:col>10</xdr:col>
      <xdr:colOff>175533</xdr:colOff>
      <xdr:row>16</xdr:row>
      <xdr:rowOff>157389</xdr:rowOff>
    </xdr:from>
    <xdr:to>
      <xdr:col>11</xdr:col>
      <xdr:colOff>69398</xdr:colOff>
      <xdr:row>20</xdr:row>
      <xdr:rowOff>9526</xdr:rowOff>
    </xdr:to>
    <xdr:pic>
      <xdr:nvPicPr>
        <xdr:cNvPr id="9" name="Graphic 8" descr="Exclamation mark">
          <a:extLst>
            <a:ext uri="{FF2B5EF4-FFF2-40B4-BE49-F238E27FC236}">
              <a16:creationId xmlns:a16="http://schemas.microsoft.com/office/drawing/2014/main" id="{1DC234C5-2E8F-4160-804C-AEB2DA63E5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149319" y="3205389"/>
          <a:ext cx="547008" cy="553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210296</xdr:colOff>
      <xdr:row>4</xdr:row>
      <xdr:rowOff>174253</xdr:rowOff>
    </xdr:from>
    <xdr:ext cx="2263801" cy="1439262"/>
    <xdr:sp macro="" textlink="">
      <xdr:nvSpPr>
        <xdr:cNvPr id="2" name="TextBox 1">
          <a:extLst>
            <a:ext uri="{FF2B5EF4-FFF2-40B4-BE49-F238E27FC236}">
              <a16:creationId xmlns:a16="http://schemas.microsoft.com/office/drawing/2014/main" id="{4C5F5E74-7F97-41E1-B162-382E5ACC1F13}"/>
            </a:ext>
          </a:extLst>
        </xdr:cNvPr>
        <xdr:cNvSpPr txBox="1"/>
      </xdr:nvSpPr>
      <xdr:spPr>
        <a:xfrm>
          <a:off x="11667510" y="1099539"/>
          <a:ext cx="2263801" cy="1439262"/>
        </a:xfrm>
        <a:prstGeom prst="rect">
          <a:avLst/>
        </a:prstGeom>
        <a:solidFill>
          <a:srgbClr val="FF0000"/>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AU" sz="1400" b="1">
              <a:solidFill>
                <a:schemeClr val="bg1"/>
              </a:solidFill>
            </a:rPr>
            <a:t> ILLUSTRATIVE</a:t>
          </a:r>
          <a:r>
            <a:rPr lang="en-AU" sz="1400" b="1" baseline="0">
              <a:solidFill>
                <a:schemeClr val="bg1"/>
              </a:solidFill>
            </a:rPr>
            <a:t> EXAMPLE ONLY</a:t>
          </a:r>
        </a:p>
        <a:p>
          <a:pPr algn="l"/>
          <a:endParaRPr lang="en-AU" sz="1400" baseline="0">
            <a:solidFill>
              <a:schemeClr val="bg1"/>
            </a:solidFill>
          </a:endParaRPr>
        </a:p>
        <a:p>
          <a:pPr algn="l"/>
          <a:r>
            <a:rPr lang="en-AU" sz="1400" i="1" baseline="0">
              <a:solidFill>
                <a:schemeClr val="bg1"/>
              </a:solidFill>
            </a:rPr>
            <a:t>Agencies should contact CEE to ensure that the most up-to-date version is used.</a:t>
          </a:r>
        </a:p>
        <a:p>
          <a:pPr algn="ctr"/>
          <a:endParaRPr lang="en-AU" sz="1400">
            <a:solidFill>
              <a:schemeClr val="bg1"/>
            </a:solidFill>
          </a:endParaRPr>
        </a:p>
      </xdr:txBody>
    </xdr:sp>
    <xdr:clientData/>
  </xdr:oneCellAnchor>
  <xdr:twoCellAnchor editAs="oneCell">
    <xdr:from>
      <xdr:col>14</xdr:col>
      <xdr:colOff>76067</xdr:colOff>
      <xdr:row>5</xdr:row>
      <xdr:rowOff>33138</xdr:rowOff>
    </xdr:from>
    <xdr:to>
      <xdr:col>14</xdr:col>
      <xdr:colOff>628065</xdr:colOff>
      <xdr:row>7</xdr:row>
      <xdr:rowOff>134579</xdr:rowOff>
    </xdr:to>
    <xdr:pic>
      <xdr:nvPicPr>
        <xdr:cNvPr id="3" name="Graphic 2" descr="Exclamation mark">
          <a:extLst>
            <a:ext uri="{FF2B5EF4-FFF2-40B4-BE49-F238E27FC236}">
              <a16:creationId xmlns:a16="http://schemas.microsoft.com/office/drawing/2014/main" id="{2DA88A32-A680-493D-8599-1469DA1099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33281" y="1139852"/>
          <a:ext cx="551998" cy="5459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828675</xdr:colOff>
      <xdr:row>1</xdr:row>
      <xdr:rowOff>28575</xdr:rowOff>
    </xdr:to>
    <xdr:pic>
      <xdr:nvPicPr>
        <xdr:cNvPr id="2" name="Picture 3">
          <a:extLst>
            <a:ext uri="{FF2B5EF4-FFF2-40B4-BE49-F238E27FC236}">
              <a16:creationId xmlns:a16="http://schemas.microsoft.com/office/drawing/2014/main" id="{1DAB6794-7298-4C0F-84AE-729BCD070B0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55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825500</xdr:colOff>
      <xdr:row>1</xdr:row>
      <xdr:rowOff>25400</xdr:rowOff>
    </xdr:to>
    <xdr:pic>
      <xdr:nvPicPr>
        <xdr:cNvPr id="2" name="Picture 3">
          <a:extLst>
            <a:ext uri="{FF2B5EF4-FFF2-40B4-BE49-F238E27FC236}">
              <a16:creationId xmlns:a16="http://schemas.microsoft.com/office/drawing/2014/main" id="{532F3771-9E4A-40E2-BF64-4B143A72A4F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55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e@treasury.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bs.gov.au/AusStats/ABS@.nsf/Previousproducts/5209.0.55.001Main%20Features4Final%20release%202006-07%20tables?opendocument&amp;tabname=Summary&amp;prodno=5209.0.55.001&amp;issue=Final%20release%202006-07%20tables&amp;num=&amp;vie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s.gov.au/AUSSTATS/abs@.nsf/DetailsPage/1292.02006%20(Revision%202.0)?OpenDocumen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BFDC6-8856-4AB8-9C6E-68C028C76BB3}">
  <sheetPr codeName="Sheet1">
    <tabColor rgb="FFFFC000"/>
  </sheetPr>
  <dimension ref="A1:T20"/>
  <sheetViews>
    <sheetView showGridLines="0" tabSelected="1" zoomScale="85" zoomScaleNormal="85" workbookViewId="0">
      <selection sqref="A1:XFD1048576"/>
    </sheetView>
  </sheetViews>
  <sheetFormatPr defaultColWidth="0" defaultRowHeight="14.5" zeroHeight="1" x14ac:dyDescent="0.35"/>
  <cols>
    <col min="1" max="1" width="1.81640625" style="62" customWidth="1"/>
    <col min="2" max="2" width="64.81640625" style="62" customWidth="1"/>
    <col min="3" max="3" width="0.81640625" style="62" customWidth="1"/>
    <col min="4" max="4" width="59.81640625" style="62" customWidth="1"/>
    <col min="5" max="5" width="0.54296875" style="62" customWidth="1"/>
    <col min="6" max="6" width="62.54296875" style="62" customWidth="1"/>
    <col min="7" max="7" width="4.453125" style="62" customWidth="1"/>
    <col min="8" max="20" width="0" style="62" hidden="1" customWidth="1"/>
    <col min="21" max="16384" width="8.7265625" style="62" hidden="1"/>
  </cols>
  <sheetData>
    <row r="1" spans="1:20" x14ac:dyDescent="0.35">
      <c r="A1" s="61"/>
      <c r="B1" s="61"/>
      <c r="C1" s="61"/>
      <c r="D1" s="61"/>
      <c r="E1" s="61"/>
      <c r="F1" s="61"/>
      <c r="G1" s="61"/>
      <c r="H1" s="61"/>
      <c r="I1" s="61"/>
      <c r="J1" s="61"/>
      <c r="K1" s="61"/>
      <c r="L1" s="61"/>
      <c r="M1" s="61"/>
      <c r="N1" s="61"/>
      <c r="O1" s="61"/>
      <c r="P1" s="61"/>
      <c r="Q1" s="61"/>
      <c r="R1" s="61"/>
      <c r="S1" s="61"/>
      <c r="T1" s="61"/>
    </row>
    <row r="2" spans="1:20" x14ac:dyDescent="0.35">
      <c r="A2" s="61"/>
      <c r="B2" s="61"/>
      <c r="C2" s="61"/>
      <c r="D2" s="61"/>
      <c r="E2" s="61"/>
      <c r="F2" s="61"/>
      <c r="G2" s="61"/>
      <c r="H2" s="61"/>
      <c r="I2" s="61"/>
      <c r="J2" s="61"/>
      <c r="K2" s="61"/>
      <c r="L2" s="61"/>
      <c r="M2" s="61"/>
      <c r="N2" s="61"/>
      <c r="O2" s="61"/>
      <c r="P2" s="61"/>
      <c r="Q2" s="61"/>
      <c r="R2" s="61"/>
      <c r="S2" s="61"/>
      <c r="T2" s="61"/>
    </row>
    <row r="3" spans="1:20" x14ac:dyDescent="0.35">
      <c r="A3" s="61"/>
      <c r="B3" s="61"/>
      <c r="C3" s="61"/>
      <c r="D3" s="61"/>
      <c r="E3" s="61"/>
      <c r="F3" s="61"/>
      <c r="G3" s="61"/>
      <c r="H3" s="61"/>
      <c r="I3" s="61"/>
      <c r="J3" s="61"/>
      <c r="K3" s="61"/>
      <c r="L3" s="61"/>
      <c r="M3" s="61"/>
      <c r="N3" s="61"/>
      <c r="O3" s="61"/>
      <c r="P3" s="61"/>
      <c r="Q3" s="61"/>
      <c r="R3" s="61"/>
      <c r="S3" s="61"/>
      <c r="T3" s="61"/>
    </row>
    <row r="4" spans="1:20" x14ac:dyDescent="0.35">
      <c r="A4" s="61"/>
      <c r="B4" s="61"/>
      <c r="C4" s="61"/>
      <c r="D4" s="61"/>
      <c r="E4" s="61"/>
      <c r="F4" s="61"/>
      <c r="G4" s="61"/>
      <c r="H4" s="61"/>
      <c r="I4" s="61"/>
      <c r="J4" s="61"/>
      <c r="K4" s="61"/>
      <c r="L4" s="61"/>
      <c r="M4" s="61"/>
      <c r="N4" s="61"/>
      <c r="O4" s="61"/>
      <c r="P4" s="61"/>
      <c r="Q4" s="61"/>
      <c r="R4" s="61"/>
      <c r="S4" s="61"/>
      <c r="T4" s="61"/>
    </row>
    <row r="5" spans="1:20" x14ac:dyDescent="0.35">
      <c r="A5" s="61"/>
      <c r="B5" s="61"/>
      <c r="C5" s="61"/>
      <c r="D5" s="61"/>
      <c r="E5" s="61"/>
      <c r="F5" s="61"/>
      <c r="G5" s="61"/>
      <c r="H5" s="61"/>
      <c r="I5" s="61"/>
      <c r="J5" s="61"/>
      <c r="K5" s="61"/>
      <c r="L5" s="61"/>
      <c r="M5" s="61"/>
      <c r="N5" s="61"/>
      <c r="O5" s="61"/>
      <c r="P5" s="61"/>
      <c r="Q5" s="61"/>
      <c r="R5" s="61"/>
      <c r="S5" s="61"/>
      <c r="T5" s="61"/>
    </row>
    <row r="6" spans="1:20" ht="26" x14ac:dyDescent="0.35">
      <c r="A6" s="61"/>
      <c r="B6" s="63" t="s">
        <v>779</v>
      </c>
      <c r="C6" s="61"/>
      <c r="D6" s="61"/>
      <c r="E6" s="61"/>
      <c r="F6" s="61"/>
      <c r="G6" s="61"/>
      <c r="H6" s="61"/>
      <c r="I6" s="61"/>
      <c r="J6" s="61"/>
      <c r="K6" s="61"/>
      <c r="L6" s="61"/>
      <c r="M6" s="61"/>
      <c r="N6" s="61"/>
      <c r="O6" s="61"/>
      <c r="P6" s="61"/>
      <c r="Q6" s="61"/>
      <c r="R6" s="61"/>
      <c r="S6" s="61"/>
      <c r="T6" s="61"/>
    </row>
    <row r="7" spans="1:20" x14ac:dyDescent="0.35">
      <c r="A7" s="61"/>
      <c r="B7" s="64" t="s">
        <v>870</v>
      </c>
      <c r="C7" s="61"/>
      <c r="D7" s="61"/>
      <c r="E7" s="61"/>
      <c r="F7" s="61"/>
      <c r="G7" s="61"/>
      <c r="H7" s="61"/>
      <c r="I7" s="61"/>
      <c r="J7" s="61"/>
      <c r="K7" s="61"/>
      <c r="L7" s="61"/>
      <c r="M7" s="61"/>
      <c r="N7" s="61"/>
      <c r="O7" s="61"/>
      <c r="P7" s="61"/>
      <c r="Q7" s="61"/>
      <c r="R7" s="61"/>
      <c r="S7" s="61"/>
      <c r="T7" s="61"/>
    </row>
    <row r="8" spans="1:20" ht="15" thickBot="1" x14ac:dyDescent="0.4">
      <c r="A8" s="61"/>
      <c r="B8" s="61"/>
      <c r="C8" s="61"/>
      <c r="D8" s="61"/>
      <c r="E8" s="61"/>
      <c r="F8" s="61"/>
      <c r="G8" s="61"/>
      <c r="H8" s="61"/>
      <c r="I8" s="61"/>
      <c r="J8" s="61"/>
      <c r="K8" s="61"/>
      <c r="L8" s="61"/>
      <c r="M8" s="61"/>
      <c r="N8" s="61"/>
      <c r="O8" s="61"/>
      <c r="P8" s="61"/>
      <c r="Q8" s="61"/>
      <c r="R8" s="61"/>
      <c r="S8" s="61"/>
      <c r="T8" s="61"/>
    </row>
    <row r="9" spans="1:20" ht="18.5" x14ac:dyDescent="0.35">
      <c r="A9" s="61"/>
      <c r="B9" s="65" t="s">
        <v>656</v>
      </c>
      <c r="C9" s="61"/>
      <c r="D9" s="65" t="s">
        <v>695</v>
      </c>
      <c r="E9" s="61"/>
      <c r="F9" s="65" t="s">
        <v>696</v>
      </c>
      <c r="G9" s="61"/>
      <c r="H9" s="61"/>
      <c r="I9" s="61"/>
      <c r="J9" s="61"/>
      <c r="K9" s="61"/>
      <c r="L9" s="61"/>
      <c r="M9" s="61"/>
      <c r="N9" s="61"/>
      <c r="O9" s="61"/>
      <c r="P9" s="61"/>
      <c r="Q9" s="61"/>
      <c r="R9" s="61"/>
      <c r="S9" s="61"/>
      <c r="T9" s="61"/>
    </row>
    <row r="10" spans="1:20" ht="384" customHeight="1" thickBot="1" x14ac:dyDescent="0.4">
      <c r="A10" s="61"/>
      <c r="B10" s="66" t="s">
        <v>797</v>
      </c>
      <c r="C10" s="61"/>
      <c r="D10" s="66" t="s">
        <v>814</v>
      </c>
      <c r="E10" s="61"/>
      <c r="F10" s="66" t="s">
        <v>780</v>
      </c>
      <c r="G10" s="61"/>
      <c r="H10" s="61"/>
      <c r="I10" s="61"/>
      <c r="J10" s="61"/>
      <c r="K10" s="61"/>
      <c r="L10" s="61"/>
      <c r="M10" s="61"/>
      <c r="N10" s="61"/>
      <c r="O10" s="61"/>
      <c r="P10" s="61"/>
      <c r="Q10" s="61"/>
      <c r="R10" s="61"/>
      <c r="S10" s="61"/>
      <c r="T10" s="61"/>
    </row>
    <row r="11" spans="1:20" x14ac:dyDescent="0.35">
      <c r="A11" s="61"/>
      <c r="B11" s="67" t="s">
        <v>703</v>
      </c>
      <c r="C11" s="61"/>
      <c r="D11" s="61"/>
      <c r="E11" s="61"/>
      <c r="F11" s="61"/>
      <c r="G11" s="61"/>
      <c r="H11" s="61"/>
      <c r="I11" s="61"/>
      <c r="J11" s="61"/>
      <c r="K11" s="61"/>
      <c r="L11" s="61"/>
      <c r="M11" s="61"/>
      <c r="N11" s="61"/>
      <c r="O11" s="61"/>
      <c r="P11" s="61"/>
      <c r="Q11" s="61"/>
      <c r="R11" s="61"/>
      <c r="S11" s="61"/>
      <c r="T11" s="61"/>
    </row>
    <row r="12" spans="1:20" x14ac:dyDescent="0.35">
      <c r="A12" s="61"/>
      <c r="B12" s="68" t="s">
        <v>693</v>
      </c>
      <c r="C12" s="61"/>
      <c r="D12" s="61"/>
      <c r="E12" s="61"/>
      <c r="F12" s="61"/>
      <c r="G12" s="61"/>
      <c r="H12" s="61"/>
      <c r="I12" s="61"/>
      <c r="J12" s="61"/>
      <c r="K12" s="61"/>
      <c r="L12" s="61"/>
      <c r="M12" s="61"/>
      <c r="N12" s="61"/>
      <c r="O12" s="61"/>
      <c r="P12" s="61"/>
      <c r="Q12" s="61"/>
      <c r="R12" s="61"/>
      <c r="S12" s="61"/>
      <c r="T12" s="61"/>
    </row>
    <row r="13" spans="1:20" x14ac:dyDescent="0.35">
      <c r="A13" s="61"/>
      <c r="B13" s="69" t="s">
        <v>694</v>
      </c>
      <c r="C13" s="61"/>
      <c r="D13" s="61"/>
      <c r="E13" s="61"/>
      <c r="F13" s="61"/>
      <c r="G13" s="61"/>
      <c r="H13" s="61"/>
      <c r="I13" s="61"/>
      <c r="J13" s="61"/>
      <c r="K13" s="61"/>
      <c r="L13" s="61"/>
      <c r="M13" s="61"/>
      <c r="N13" s="61"/>
      <c r="O13" s="61"/>
      <c r="P13" s="61"/>
      <c r="Q13" s="61"/>
      <c r="R13" s="61"/>
      <c r="S13" s="61"/>
      <c r="T13" s="61"/>
    </row>
    <row r="14" spans="1:20" x14ac:dyDescent="0.35">
      <c r="A14" s="61"/>
      <c r="B14" s="61"/>
      <c r="C14" s="61"/>
      <c r="D14" s="61"/>
      <c r="E14" s="61"/>
      <c r="F14" s="61"/>
      <c r="G14" s="61"/>
      <c r="H14" s="61"/>
      <c r="I14" s="61"/>
      <c r="J14" s="61"/>
      <c r="K14" s="61"/>
      <c r="L14" s="61"/>
      <c r="M14" s="61"/>
      <c r="N14" s="61"/>
      <c r="O14" s="61"/>
      <c r="P14" s="61"/>
      <c r="Q14" s="61"/>
      <c r="R14" s="61"/>
      <c r="S14" s="61"/>
      <c r="T14" s="61"/>
    </row>
    <row r="15" spans="1:20" x14ac:dyDescent="0.35">
      <c r="A15" s="61"/>
      <c r="B15" s="61"/>
      <c r="C15" s="61"/>
      <c r="D15" s="61"/>
      <c r="E15" s="61"/>
      <c r="F15" s="61"/>
      <c r="G15" s="61"/>
      <c r="H15" s="61"/>
      <c r="I15" s="61"/>
      <c r="J15" s="61"/>
      <c r="K15" s="61"/>
      <c r="L15" s="61"/>
      <c r="M15" s="61"/>
      <c r="N15" s="61"/>
      <c r="O15" s="61"/>
      <c r="P15" s="61"/>
      <c r="Q15" s="61"/>
      <c r="R15" s="61"/>
      <c r="S15" s="61"/>
      <c r="T15" s="61"/>
    </row>
    <row r="16" spans="1:20" x14ac:dyDescent="0.35">
      <c r="A16" s="61"/>
      <c r="B16" s="61"/>
      <c r="C16" s="61"/>
      <c r="D16" s="61"/>
      <c r="E16" s="61"/>
      <c r="F16" s="61"/>
      <c r="G16" s="61"/>
      <c r="H16" s="61"/>
      <c r="I16" s="61"/>
      <c r="J16" s="61"/>
      <c r="K16" s="61"/>
      <c r="L16" s="61"/>
      <c r="M16" s="61"/>
      <c r="N16" s="61"/>
      <c r="O16" s="61"/>
      <c r="P16" s="61"/>
      <c r="Q16" s="61"/>
      <c r="R16" s="61"/>
      <c r="S16" s="61"/>
      <c r="T16" s="61"/>
    </row>
    <row r="17" spans="1:20" x14ac:dyDescent="0.35">
      <c r="A17" s="61"/>
      <c r="B17" s="61"/>
      <c r="C17" s="61"/>
      <c r="D17" s="61"/>
      <c r="E17" s="61"/>
      <c r="F17" s="61"/>
      <c r="G17" s="61"/>
      <c r="H17" s="61"/>
      <c r="I17" s="61"/>
      <c r="J17" s="61"/>
      <c r="K17" s="61"/>
      <c r="L17" s="61"/>
      <c r="M17" s="61"/>
      <c r="N17" s="61"/>
      <c r="O17" s="61"/>
      <c r="P17" s="61"/>
      <c r="Q17" s="61"/>
      <c r="R17" s="61"/>
      <c r="S17" s="61"/>
      <c r="T17" s="61"/>
    </row>
    <row r="18" spans="1:20" x14ac:dyDescent="0.35"/>
    <row r="19" spans="1:20" x14ac:dyDescent="0.35"/>
    <row r="20" spans="1:20" x14ac:dyDescent="0.35"/>
  </sheetData>
  <sheetProtection algorithmName="SHA-512" hashValue="IXQGysAfIYEt0mfVm34O2tD1I4IM5EnLPOBR7xX12AP+7YYd+Sq2ifZ0Bl66bZmXlMeXkD9fMjOwRVzPETPmsg==" saltValue="TgRfPb4S7cG5PS4n9sVbHA==" spinCount="100000" sheet="1" objects="1" scenarios="1" selectLockedCells="1" selectUnlockedCells="1"/>
  <hyperlinks>
    <hyperlink ref="B13" r:id="rId1" xr:uid="{2EF6E18D-BEB5-4F49-BAF1-18547F4EE95A}"/>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E755-085A-45AD-A36F-3EE4B48B4420}">
  <sheetPr codeName="Sheet9">
    <tabColor rgb="FF92D050"/>
  </sheetPr>
  <dimension ref="A1:Q124"/>
  <sheetViews>
    <sheetView showGridLines="0" zoomScaleNormal="100" workbookViewId="0">
      <pane ySplit="5" topLeftCell="A6" activePane="bottomLeft" state="frozen"/>
      <selection sqref="A1:XFD1048576"/>
      <selection pane="bottomLeft" sqref="A1:XFD1048576"/>
    </sheetView>
  </sheetViews>
  <sheetFormatPr defaultColWidth="0" defaultRowHeight="12" zeroHeight="1" x14ac:dyDescent="0.3"/>
  <cols>
    <col min="1" max="1" width="0.7265625" style="60" customWidth="1"/>
    <col min="2" max="2" width="7.36328125" style="60" customWidth="1"/>
    <col min="3" max="3" width="53.1796875" style="60" customWidth="1"/>
    <col min="4" max="10" width="12.453125" style="60" customWidth="1"/>
    <col min="11" max="11" width="5" style="60" customWidth="1"/>
    <col min="12" max="17" width="0" style="60" hidden="1" customWidth="1"/>
    <col min="18" max="16384" width="8.81640625" style="60" hidden="1"/>
  </cols>
  <sheetData>
    <row r="1" spans="1:16" ht="14.5" x14ac:dyDescent="0.3">
      <c r="A1" s="37"/>
      <c r="B1" s="37"/>
      <c r="C1" s="37"/>
      <c r="D1" s="37"/>
      <c r="E1" s="37"/>
      <c r="F1" s="37"/>
      <c r="G1" s="37"/>
      <c r="H1" s="37"/>
      <c r="I1" s="37"/>
      <c r="J1" s="37"/>
      <c r="K1" s="37"/>
    </row>
    <row r="2" spans="1:16" ht="23.5" x14ac:dyDescent="0.3">
      <c r="A2" s="37"/>
      <c r="B2" s="43" t="s">
        <v>781</v>
      </c>
      <c r="C2" s="43"/>
      <c r="D2" s="37"/>
      <c r="E2" s="37"/>
      <c r="F2" s="37"/>
      <c r="G2" s="37"/>
      <c r="H2" s="37"/>
      <c r="I2" s="37"/>
      <c r="J2" s="37"/>
      <c r="K2" s="37"/>
    </row>
    <row r="3" spans="1:16" x14ac:dyDescent="0.3"/>
    <row r="4" spans="1:16" x14ac:dyDescent="0.3">
      <c r="C4" s="40"/>
      <c r="D4" s="58" t="s">
        <v>774</v>
      </c>
      <c r="E4" s="58" t="s">
        <v>775</v>
      </c>
      <c r="F4" s="58" t="s">
        <v>789</v>
      </c>
      <c r="G4" s="58" t="s">
        <v>790</v>
      </c>
      <c r="H4" s="58" t="s">
        <v>791</v>
      </c>
      <c r="I4" s="58" t="s">
        <v>792</v>
      </c>
      <c r="J4" s="58" t="s">
        <v>793</v>
      </c>
      <c r="K4" s="40"/>
      <c r="L4" s="40"/>
      <c r="M4" s="40"/>
      <c r="N4" s="40"/>
      <c r="O4" s="40"/>
      <c r="P4" s="40"/>
    </row>
    <row r="5" spans="1:16" ht="43.5" customHeight="1" x14ac:dyDescent="0.3">
      <c r="B5" s="53" t="s">
        <v>137</v>
      </c>
      <c r="C5" s="53" t="s">
        <v>113</v>
      </c>
      <c r="D5" s="50" t="s">
        <v>782</v>
      </c>
      <c r="E5" s="50" t="s">
        <v>783</v>
      </c>
      <c r="F5" s="50" t="s">
        <v>784</v>
      </c>
      <c r="G5" s="50" t="s">
        <v>785</v>
      </c>
      <c r="H5" s="50" t="s">
        <v>786</v>
      </c>
      <c r="I5" s="50" t="s">
        <v>787</v>
      </c>
      <c r="J5" s="50" t="s">
        <v>788</v>
      </c>
    </row>
    <row r="6" spans="1:16" x14ac:dyDescent="0.3">
      <c r="B6" s="59">
        <v>101</v>
      </c>
      <c r="C6" s="51" t="s">
        <v>0</v>
      </c>
      <c r="D6" s="54">
        <v>3.0280742041514701</v>
      </c>
      <c r="E6" s="54">
        <v>1.9223710635432851</v>
      </c>
      <c r="F6" s="54">
        <v>1.6226042741647346</v>
      </c>
      <c r="G6" s="54">
        <v>3.5449753377080198</v>
      </c>
      <c r="H6" s="54">
        <v>6.5730495418594899</v>
      </c>
      <c r="I6" s="54">
        <v>2.029595819046456</v>
      </c>
      <c r="J6" s="54">
        <v>8.6026453609059459</v>
      </c>
    </row>
    <row r="7" spans="1:16" x14ac:dyDescent="0.3">
      <c r="B7" s="59">
        <v>102</v>
      </c>
      <c r="C7" s="51" t="s">
        <v>1</v>
      </c>
      <c r="D7" s="54">
        <v>3.4362163395709722</v>
      </c>
      <c r="E7" s="54">
        <v>1.343384780252098</v>
      </c>
      <c r="F7" s="54">
        <v>1.2588166621244463</v>
      </c>
      <c r="G7" s="54">
        <v>2.6022014423765443</v>
      </c>
      <c r="H7" s="54">
        <v>6.0384177819475164</v>
      </c>
      <c r="I7" s="54">
        <v>1.6888308297721313</v>
      </c>
      <c r="J7" s="54">
        <v>7.7272486117196477</v>
      </c>
    </row>
    <row r="8" spans="1:16" x14ac:dyDescent="0.3">
      <c r="B8" s="59">
        <v>103</v>
      </c>
      <c r="C8" s="51" t="s">
        <v>2</v>
      </c>
      <c r="D8" s="54">
        <v>6.0196136922962191</v>
      </c>
      <c r="E8" s="54">
        <v>1.5840218932527352</v>
      </c>
      <c r="F8" s="54">
        <v>1.4271292046201824</v>
      </c>
      <c r="G8" s="54">
        <v>3.0111510978729177</v>
      </c>
      <c r="H8" s="54">
        <v>9.0307647901691368</v>
      </c>
      <c r="I8" s="54">
        <v>2.1362283291321553</v>
      </c>
      <c r="J8" s="54">
        <v>11.166993119301292</v>
      </c>
    </row>
    <row r="9" spans="1:16" x14ac:dyDescent="0.3">
      <c r="B9" s="59">
        <v>201</v>
      </c>
      <c r="C9" s="51" t="s">
        <v>3</v>
      </c>
      <c r="D9" s="54">
        <v>2.4246771879483502</v>
      </c>
      <c r="E9" s="54">
        <v>1.5943583296888182</v>
      </c>
      <c r="F9" s="54">
        <v>1.3084866603630463</v>
      </c>
      <c r="G9" s="54">
        <v>2.9028449900518645</v>
      </c>
      <c r="H9" s="54">
        <v>5.3275221780002147</v>
      </c>
      <c r="I9" s="54">
        <v>2.6840518455334843</v>
      </c>
      <c r="J9" s="54">
        <v>8.011574023533699</v>
      </c>
    </row>
    <row r="10" spans="1:16" x14ac:dyDescent="0.3">
      <c r="B10" s="59">
        <v>301</v>
      </c>
      <c r="C10" s="51" t="s">
        <v>4</v>
      </c>
      <c r="D10" s="54">
        <v>2.6462252626435379</v>
      </c>
      <c r="E10" s="54">
        <v>1.1563484396021164</v>
      </c>
      <c r="F10" s="54">
        <v>1.1353871512253777</v>
      </c>
      <c r="G10" s="54">
        <v>2.2917355908274941</v>
      </c>
      <c r="H10" s="54">
        <v>4.937960853471032</v>
      </c>
      <c r="I10" s="54">
        <v>2.1109132514125015</v>
      </c>
      <c r="J10" s="54">
        <v>7.0488741048835335</v>
      </c>
    </row>
    <row r="11" spans="1:16" x14ac:dyDescent="0.3">
      <c r="B11" s="59">
        <v>401</v>
      </c>
      <c r="C11" s="51" t="s">
        <v>5</v>
      </c>
      <c r="D11" s="54">
        <v>2.8782138024357238</v>
      </c>
      <c r="E11" s="54">
        <v>1.3573529469073919</v>
      </c>
      <c r="F11" s="54">
        <v>1.190168857003971</v>
      </c>
      <c r="G11" s="54">
        <v>2.547521803911363</v>
      </c>
      <c r="H11" s="54">
        <v>5.4257356063470867</v>
      </c>
      <c r="I11" s="54">
        <v>1.9747991915250163</v>
      </c>
      <c r="J11" s="54">
        <v>7.400534797872103</v>
      </c>
    </row>
    <row r="12" spans="1:16" x14ac:dyDescent="0.3">
      <c r="B12" s="59">
        <v>501</v>
      </c>
      <c r="C12" s="51" t="s">
        <v>6</v>
      </c>
      <c r="D12" s="54">
        <v>4.5055588762701735</v>
      </c>
      <c r="E12" s="54">
        <v>2.7707444636575276</v>
      </c>
      <c r="F12" s="54">
        <v>1.8026760458966353</v>
      </c>
      <c r="G12" s="54">
        <v>4.5734205095541629</v>
      </c>
      <c r="H12" s="54">
        <v>9.0789793858243364</v>
      </c>
      <c r="I12" s="54">
        <v>2.9273949787872127</v>
      </c>
      <c r="J12" s="54">
        <v>12.006374364611549</v>
      </c>
    </row>
    <row r="13" spans="1:16" x14ac:dyDescent="0.3">
      <c r="B13" s="59">
        <v>601</v>
      </c>
      <c r="C13" s="51" t="s">
        <v>7</v>
      </c>
      <c r="D13" s="54">
        <v>0.52664060617419473</v>
      </c>
      <c r="E13" s="54">
        <v>0.82376393509476964</v>
      </c>
      <c r="F13" s="54">
        <v>0.83927476454777583</v>
      </c>
      <c r="G13" s="54">
        <v>1.6630386996425455</v>
      </c>
      <c r="H13" s="54">
        <v>2.1896793058167403</v>
      </c>
      <c r="I13" s="54">
        <v>1.622515988677995</v>
      </c>
      <c r="J13" s="54">
        <v>3.8121952944947353</v>
      </c>
    </row>
    <row r="14" spans="1:16" x14ac:dyDescent="0.3">
      <c r="B14" s="59">
        <v>701</v>
      </c>
      <c r="C14" s="51" t="s">
        <v>8</v>
      </c>
      <c r="D14" s="54">
        <v>0.22898913098943716</v>
      </c>
      <c r="E14" s="54">
        <v>0.57918715114997121</v>
      </c>
      <c r="F14" s="54">
        <v>0.59101921185519257</v>
      </c>
      <c r="G14" s="54">
        <v>1.1702063630051638</v>
      </c>
      <c r="H14" s="54">
        <v>1.399195493994601</v>
      </c>
      <c r="I14" s="54">
        <v>1.0834954363470986</v>
      </c>
      <c r="J14" s="54">
        <v>2.4826909303416995</v>
      </c>
    </row>
    <row r="15" spans="1:16" x14ac:dyDescent="0.3">
      <c r="B15" s="59">
        <v>801</v>
      </c>
      <c r="C15" s="51" t="s">
        <v>9</v>
      </c>
      <c r="D15" s="54">
        <v>0.45334292946840721</v>
      </c>
      <c r="E15" s="54">
        <v>0.4227107353874987</v>
      </c>
      <c r="F15" s="54">
        <v>0.50971581120247811</v>
      </c>
      <c r="G15" s="54">
        <v>0.93242654658997681</v>
      </c>
      <c r="H15" s="54">
        <v>1.3857694760583841</v>
      </c>
      <c r="I15" s="54">
        <v>1.0109912725554548</v>
      </c>
      <c r="J15" s="54">
        <v>2.3967607486138389</v>
      </c>
    </row>
    <row r="16" spans="1:16" x14ac:dyDescent="0.3">
      <c r="B16" s="59">
        <v>802</v>
      </c>
      <c r="C16" s="51" t="s">
        <v>10</v>
      </c>
      <c r="D16" s="54">
        <v>0.76877446672525362</v>
      </c>
      <c r="E16" s="54">
        <v>1.8498928608712366</v>
      </c>
      <c r="F16" s="54">
        <v>1.7791522287158679</v>
      </c>
      <c r="G16" s="54">
        <v>3.6290450895871045</v>
      </c>
      <c r="H16" s="54">
        <v>4.3978195563123581</v>
      </c>
      <c r="I16" s="54">
        <v>3.0245706716312064</v>
      </c>
      <c r="J16" s="54">
        <v>7.4223902279435645</v>
      </c>
    </row>
    <row r="17" spans="2:11" x14ac:dyDescent="0.3">
      <c r="B17" s="59">
        <v>901</v>
      </c>
      <c r="C17" s="51" t="s">
        <v>11</v>
      </c>
      <c r="D17" s="54">
        <v>3.2578757875787581</v>
      </c>
      <c r="E17" s="54">
        <v>1.1927297115656819</v>
      </c>
      <c r="F17" s="54">
        <v>1.241035548799811</v>
      </c>
      <c r="G17" s="54">
        <v>2.4337652603654929</v>
      </c>
      <c r="H17" s="54">
        <v>5.691641047944251</v>
      </c>
      <c r="I17" s="54">
        <v>2.8863736677220411</v>
      </c>
      <c r="J17" s="54">
        <v>8.578014715666292</v>
      </c>
    </row>
    <row r="18" spans="2:11" x14ac:dyDescent="0.3">
      <c r="B18" s="59">
        <v>1001</v>
      </c>
      <c r="C18" s="51" t="s">
        <v>12</v>
      </c>
      <c r="D18" s="54">
        <v>1.8695729431972992</v>
      </c>
      <c r="E18" s="54">
        <v>1.8785936359105746</v>
      </c>
      <c r="F18" s="54">
        <v>1.3899243342173364</v>
      </c>
      <c r="G18" s="54">
        <v>3.268517970127911</v>
      </c>
      <c r="H18" s="54">
        <v>5.1380909133252102</v>
      </c>
      <c r="I18" s="54">
        <v>3.9870664467105952</v>
      </c>
      <c r="J18" s="54">
        <v>9.1251573600358054</v>
      </c>
    </row>
    <row r="19" spans="2:11" x14ac:dyDescent="0.3">
      <c r="B19" s="59">
        <v>1101</v>
      </c>
      <c r="C19" s="51" t="s">
        <v>13</v>
      </c>
      <c r="D19" s="54">
        <v>1.8375269372021732</v>
      </c>
      <c r="E19" s="54">
        <v>2.5276088389234928</v>
      </c>
      <c r="F19" s="54">
        <v>2.5935731822105779</v>
      </c>
      <c r="G19" s="54">
        <v>5.1211820211340706</v>
      </c>
      <c r="H19" s="54">
        <v>6.9587089583362438</v>
      </c>
      <c r="I19" s="54">
        <v>2.686082866440449</v>
      </c>
      <c r="J19" s="54">
        <v>9.6447918247766928</v>
      </c>
    </row>
    <row r="20" spans="2:11" x14ac:dyDescent="0.3">
      <c r="B20" s="59">
        <v>1102</v>
      </c>
      <c r="C20" s="51" t="s">
        <v>14</v>
      </c>
      <c r="D20" s="54">
        <v>1.9835390946502058</v>
      </c>
      <c r="E20" s="54">
        <v>1.9664795822496801</v>
      </c>
      <c r="F20" s="54">
        <v>1.7902617929073901</v>
      </c>
      <c r="G20" s="54">
        <v>3.7567413751570702</v>
      </c>
      <c r="H20" s="54">
        <v>5.740280469807276</v>
      </c>
      <c r="I20" s="54">
        <v>2.3574881721542855</v>
      </c>
      <c r="J20" s="54">
        <v>8.0977686419615615</v>
      </c>
    </row>
    <row r="21" spans="2:11" x14ac:dyDescent="0.3">
      <c r="B21" s="59">
        <v>1103</v>
      </c>
      <c r="C21" s="51" t="s">
        <v>15</v>
      </c>
      <c r="D21" s="54">
        <v>1.5072235731654986</v>
      </c>
      <c r="E21" s="54">
        <v>2.0980823923504577</v>
      </c>
      <c r="F21" s="54">
        <v>2.5685536429803291</v>
      </c>
      <c r="G21" s="54">
        <v>4.6666360353307867</v>
      </c>
      <c r="H21" s="54">
        <v>6.1738596084962856</v>
      </c>
      <c r="I21" s="54">
        <v>2.8344833645209606</v>
      </c>
      <c r="J21" s="54">
        <v>9.0083429730172462</v>
      </c>
    </row>
    <row r="22" spans="2:11" x14ac:dyDescent="0.3">
      <c r="B22" s="59">
        <v>1104</v>
      </c>
      <c r="C22" s="51" t="s">
        <v>16</v>
      </c>
      <c r="D22" s="54">
        <v>2.6547217537942664</v>
      </c>
      <c r="E22" s="54">
        <v>2.6209629716134213</v>
      </c>
      <c r="F22" s="54">
        <v>1.7815475744068197</v>
      </c>
      <c r="G22" s="54">
        <v>4.4025105460202409</v>
      </c>
      <c r="H22" s="54">
        <v>7.0572322998145074</v>
      </c>
      <c r="I22" s="54">
        <v>3.0877422232877896</v>
      </c>
      <c r="J22" s="54">
        <v>10.144974523102297</v>
      </c>
    </row>
    <row r="23" spans="2:11" x14ac:dyDescent="0.3">
      <c r="B23" s="59">
        <v>1105</v>
      </c>
      <c r="C23" s="51" t="s">
        <v>17</v>
      </c>
      <c r="D23" s="54">
        <v>1.0581778265642152</v>
      </c>
      <c r="E23" s="54">
        <v>1.4793661214286125</v>
      </c>
      <c r="F23" s="54">
        <v>1.9409924051322271</v>
      </c>
      <c r="G23" s="54">
        <v>3.4203585265608396</v>
      </c>
      <c r="H23" s="54">
        <v>4.4785363531250546</v>
      </c>
      <c r="I23" s="54">
        <v>2.2885909083930054</v>
      </c>
      <c r="J23" s="54">
        <v>6.76712726151806</v>
      </c>
    </row>
    <row r="24" spans="2:11" x14ac:dyDescent="0.3">
      <c r="B24" s="59">
        <v>1106</v>
      </c>
      <c r="C24" s="51" t="s">
        <v>18</v>
      </c>
      <c r="D24" s="54">
        <v>1.5435905984330722</v>
      </c>
      <c r="E24" s="54">
        <v>2.4307289606173317</v>
      </c>
      <c r="F24" s="54">
        <v>2.4596621889056145</v>
      </c>
      <c r="G24" s="54">
        <v>4.8903911495229462</v>
      </c>
      <c r="H24" s="54">
        <v>6.4339817479560182</v>
      </c>
      <c r="I24" s="54">
        <v>3.067540843227075</v>
      </c>
      <c r="J24" s="54">
        <v>9.5015225911830932</v>
      </c>
    </row>
    <row r="25" spans="2:11" x14ac:dyDescent="0.3">
      <c r="B25" s="59">
        <v>1107</v>
      </c>
      <c r="C25" s="51" t="s">
        <v>19</v>
      </c>
      <c r="D25" s="54">
        <v>7.0305511426127341</v>
      </c>
      <c r="E25" s="54">
        <v>1.6004435215256259</v>
      </c>
      <c r="F25" s="54">
        <v>1.9603899878770983</v>
      </c>
      <c r="G25" s="54">
        <v>3.5608335094027241</v>
      </c>
      <c r="H25" s="54">
        <v>10.591384652015458</v>
      </c>
      <c r="I25" s="54">
        <v>3.8743243632342708</v>
      </c>
      <c r="J25" s="54">
        <v>14.465709015249729</v>
      </c>
    </row>
    <row r="26" spans="2:11" x14ac:dyDescent="0.3">
      <c r="B26" s="59">
        <v>1108</v>
      </c>
      <c r="C26" s="51" t="s">
        <v>20</v>
      </c>
      <c r="D26" s="54">
        <v>2.0215266464975565</v>
      </c>
      <c r="E26" s="54">
        <v>2.2828818219023641</v>
      </c>
      <c r="F26" s="54">
        <v>1.9299306066405246</v>
      </c>
      <c r="G26" s="54">
        <v>4.2128124285428887</v>
      </c>
      <c r="H26" s="54">
        <v>6.2343390750404453</v>
      </c>
      <c r="I26" s="54">
        <v>3.0451383028466612</v>
      </c>
      <c r="J26" s="54">
        <v>9.2794773778871065</v>
      </c>
    </row>
    <row r="27" spans="2:11" x14ac:dyDescent="0.3">
      <c r="B27" s="59">
        <v>1109</v>
      </c>
      <c r="C27" s="51" t="s">
        <v>21</v>
      </c>
      <c r="D27" s="54">
        <v>1.8493733933161953</v>
      </c>
      <c r="E27" s="54">
        <v>1.8841459557676794</v>
      </c>
      <c r="F27" s="54">
        <v>1.903347203255306</v>
      </c>
      <c r="G27" s="54">
        <v>3.7874931590229854</v>
      </c>
      <c r="H27" s="54">
        <v>5.636866552339181</v>
      </c>
      <c r="I27" s="54">
        <v>2.7296003349169835</v>
      </c>
      <c r="J27" s="54">
        <v>8.3664668872561645</v>
      </c>
    </row>
    <row r="28" spans="2:11" x14ac:dyDescent="0.3">
      <c r="B28" s="59">
        <v>1201</v>
      </c>
      <c r="C28" s="51" t="s">
        <v>22</v>
      </c>
      <c r="D28" s="54">
        <v>1.6190739715919571</v>
      </c>
      <c r="E28" s="54">
        <v>2.3708958027450624</v>
      </c>
      <c r="F28" s="54">
        <v>1.7905993312234516</v>
      </c>
      <c r="G28" s="54">
        <v>4.161495133968514</v>
      </c>
      <c r="H28" s="54">
        <v>5.7805691055604713</v>
      </c>
      <c r="I28" s="54">
        <v>3.1866723511270694</v>
      </c>
      <c r="J28" s="54">
        <v>8.9672414566875407</v>
      </c>
    </row>
    <row r="29" spans="2:11" x14ac:dyDescent="0.3">
      <c r="B29" s="59">
        <v>1202</v>
      </c>
      <c r="C29" s="51" t="s">
        <v>23</v>
      </c>
      <c r="D29" s="54">
        <v>1.5839184597961495</v>
      </c>
      <c r="E29" s="54">
        <v>1.6751136763982564</v>
      </c>
      <c r="F29" s="54">
        <v>1.3651631393017192</v>
      </c>
      <c r="G29" s="54">
        <v>3.0402768156999755</v>
      </c>
      <c r="H29" s="54">
        <v>4.6241952754961249</v>
      </c>
      <c r="I29" s="54">
        <v>2.4704019793571428</v>
      </c>
      <c r="J29" s="54">
        <v>7.0945972548532676</v>
      </c>
    </row>
    <row r="30" spans="2:11" s="44" customFormat="1" x14ac:dyDescent="0.3">
      <c r="B30" s="59">
        <v>1205</v>
      </c>
      <c r="C30" s="52" t="s">
        <v>664</v>
      </c>
      <c r="D30" s="55">
        <v>3.2544719240939495</v>
      </c>
      <c r="E30" s="55">
        <v>3.1934502298068086</v>
      </c>
      <c r="F30" s="55">
        <v>1.9084175878297112</v>
      </c>
      <c r="G30" s="55">
        <v>5.1018678176365198</v>
      </c>
      <c r="H30" s="55">
        <v>8.3563397417304692</v>
      </c>
      <c r="I30" s="54">
        <v>3.0249408466536156</v>
      </c>
      <c r="J30" s="54">
        <v>11.381280588384085</v>
      </c>
      <c r="K30" s="60"/>
    </row>
    <row r="31" spans="2:11" x14ac:dyDescent="0.3">
      <c r="B31" s="59">
        <v>1301</v>
      </c>
      <c r="C31" s="51" t="s">
        <v>24</v>
      </c>
      <c r="D31" s="54">
        <v>2.0689655172413794</v>
      </c>
      <c r="E31" s="54">
        <v>2.0846662421628794</v>
      </c>
      <c r="F31" s="54">
        <v>2.1502909181297669</v>
      </c>
      <c r="G31" s="54">
        <v>4.2349571602926463</v>
      </c>
      <c r="H31" s="54">
        <v>6.3039226775340262</v>
      </c>
      <c r="I31" s="54">
        <v>2.7559524797651855</v>
      </c>
      <c r="J31" s="54">
        <v>9.0598751572992118</v>
      </c>
    </row>
    <row r="32" spans="2:11" x14ac:dyDescent="0.3">
      <c r="B32" s="59">
        <v>1302</v>
      </c>
      <c r="C32" s="51" t="s">
        <v>25</v>
      </c>
      <c r="D32" s="54">
        <v>1.2155172413793103</v>
      </c>
      <c r="E32" s="54">
        <v>1.5931879856557176</v>
      </c>
      <c r="F32" s="54">
        <v>2.6092087857686446</v>
      </c>
      <c r="G32" s="54">
        <v>4.202396771424362</v>
      </c>
      <c r="H32" s="54">
        <v>5.4179140128036725</v>
      </c>
      <c r="I32" s="54">
        <v>2.3572697040031398</v>
      </c>
      <c r="J32" s="54">
        <v>7.7751837168068123</v>
      </c>
    </row>
    <row r="33" spans="2:10" x14ac:dyDescent="0.3">
      <c r="B33" s="59">
        <v>1303</v>
      </c>
      <c r="C33" s="51" t="s">
        <v>26</v>
      </c>
      <c r="D33" s="54">
        <v>3.3165611462845717</v>
      </c>
      <c r="E33" s="54">
        <v>1.7743312421458202</v>
      </c>
      <c r="F33" s="54">
        <v>1.6719969159854673</v>
      </c>
      <c r="G33" s="54">
        <v>3.4463281581312875</v>
      </c>
      <c r="H33" s="54">
        <v>6.7628893044158591</v>
      </c>
      <c r="I33" s="54">
        <v>3.0464860367859199</v>
      </c>
      <c r="J33" s="54">
        <v>9.809375341201779</v>
      </c>
    </row>
    <row r="34" spans="2:10" x14ac:dyDescent="0.3">
      <c r="B34" s="59">
        <v>1304</v>
      </c>
      <c r="C34" s="51" t="s">
        <v>27</v>
      </c>
      <c r="D34" s="54">
        <v>14.636363636363637</v>
      </c>
      <c r="E34" s="54">
        <v>0.61961859189291491</v>
      </c>
      <c r="F34" s="54">
        <v>0.8537011751871344</v>
      </c>
      <c r="G34" s="54">
        <v>1.4733197670800493</v>
      </c>
      <c r="H34" s="54">
        <v>16.109683403443686</v>
      </c>
      <c r="I34" s="54">
        <v>3.7773368046408216</v>
      </c>
      <c r="J34" s="54">
        <v>19.887020208084508</v>
      </c>
    </row>
    <row r="35" spans="2:10" x14ac:dyDescent="0.3">
      <c r="B35" s="59">
        <v>1305</v>
      </c>
      <c r="C35" s="51" t="s">
        <v>28</v>
      </c>
      <c r="D35" s="54">
        <v>8.5105407882676438</v>
      </c>
      <c r="E35" s="54">
        <v>1.3810951560341578</v>
      </c>
      <c r="F35" s="54">
        <v>0.62387856548515552</v>
      </c>
      <c r="G35" s="54">
        <v>2.0049737215193133</v>
      </c>
      <c r="H35" s="54">
        <v>10.515514509786957</v>
      </c>
      <c r="I35" s="54">
        <v>4.2601636587989891</v>
      </c>
      <c r="J35" s="54">
        <v>14.775678168585946</v>
      </c>
    </row>
    <row r="36" spans="2:10" x14ac:dyDescent="0.3">
      <c r="B36" s="59">
        <v>1306</v>
      </c>
      <c r="C36" s="51" t="s">
        <v>29</v>
      </c>
      <c r="D36" s="54">
        <v>3.2219873150105709</v>
      </c>
      <c r="E36" s="54">
        <v>1.6783221302711802</v>
      </c>
      <c r="F36" s="54">
        <v>0.95319034389791568</v>
      </c>
      <c r="G36" s="54">
        <v>2.6315124741690958</v>
      </c>
      <c r="H36" s="54">
        <v>5.8534997891796667</v>
      </c>
      <c r="I36" s="54">
        <v>3.1960221912330624</v>
      </c>
      <c r="J36" s="54">
        <v>9.0495219804127291</v>
      </c>
    </row>
    <row r="37" spans="2:10" x14ac:dyDescent="0.3">
      <c r="B37" s="59">
        <v>1401</v>
      </c>
      <c r="C37" s="51" t="s">
        <v>30</v>
      </c>
      <c r="D37" s="54">
        <v>1.9303254142543422</v>
      </c>
      <c r="E37" s="54">
        <v>2.1839037212883974</v>
      </c>
      <c r="F37" s="54">
        <v>1.8505695604524521</v>
      </c>
      <c r="G37" s="54">
        <v>4.0344732817408495</v>
      </c>
      <c r="H37" s="54">
        <v>5.9647986959951913</v>
      </c>
      <c r="I37" s="54">
        <v>2.9817961405243905</v>
      </c>
      <c r="J37" s="54">
        <v>8.9465948365195818</v>
      </c>
    </row>
    <row r="38" spans="2:10" x14ac:dyDescent="0.3">
      <c r="B38" s="59">
        <v>1402</v>
      </c>
      <c r="C38" s="51" t="s">
        <v>31</v>
      </c>
      <c r="D38" s="54">
        <v>2.8920041536863965</v>
      </c>
      <c r="E38" s="54">
        <v>1.8366003069601859</v>
      </c>
      <c r="F38" s="54">
        <v>1.6651139607381045</v>
      </c>
      <c r="G38" s="54">
        <v>3.5017142676982904</v>
      </c>
      <c r="H38" s="54">
        <v>6.3937184213846869</v>
      </c>
      <c r="I38" s="54">
        <v>3.5432334937105097</v>
      </c>
      <c r="J38" s="54">
        <v>9.9369519150951966</v>
      </c>
    </row>
    <row r="39" spans="2:10" x14ac:dyDescent="0.3">
      <c r="B39" s="59">
        <v>1501</v>
      </c>
      <c r="C39" s="51" t="s">
        <v>32</v>
      </c>
      <c r="D39" s="54">
        <v>1.119530416221985</v>
      </c>
      <c r="E39" s="54">
        <v>1.4628199320827826</v>
      </c>
      <c r="F39" s="54">
        <v>1.6886668075951197</v>
      </c>
      <c r="G39" s="54">
        <v>3.1514867396779023</v>
      </c>
      <c r="H39" s="54">
        <v>4.2710171558998873</v>
      </c>
      <c r="I39" s="54">
        <v>2.8731954084744427</v>
      </c>
      <c r="J39" s="54">
        <v>7.1442125643743299</v>
      </c>
    </row>
    <row r="40" spans="2:10" x14ac:dyDescent="0.3">
      <c r="B40" s="59">
        <v>1502</v>
      </c>
      <c r="C40" s="51" t="s">
        <v>33</v>
      </c>
      <c r="D40" s="54">
        <v>1.5811789038262669</v>
      </c>
      <c r="E40" s="54">
        <v>1.8301765969424395</v>
      </c>
      <c r="F40" s="54">
        <v>1.574643126018924</v>
      </c>
      <c r="G40" s="54">
        <v>3.4048197229613635</v>
      </c>
      <c r="H40" s="54">
        <v>4.9859986267876302</v>
      </c>
      <c r="I40" s="54">
        <v>3.2633856418008254</v>
      </c>
      <c r="J40" s="54">
        <v>8.2493842685884555</v>
      </c>
    </row>
    <row r="41" spans="2:10" x14ac:dyDescent="0.3">
      <c r="B41" s="59">
        <v>1601</v>
      </c>
      <c r="C41" s="51" t="s">
        <v>34</v>
      </c>
      <c r="D41" s="54">
        <v>4.3175675675675675</v>
      </c>
      <c r="E41" s="54">
        <v>1.5735566110094297</v>
      </c>
      <c r="F41" s="54">
        <v>1.2540660577761455</v>
      </c>
      <c r="G41" s="54">
        <v>2.8276226687855752</v>
      </c>
      <c r="H41" s="54">
        <v>7.1451902363531428</v>
      </c>
      <c r="I41" s="54">
        <v>3.9739958703773759</v>
      </c>
      <c r="J41" s="54">
        <v>11.119186106730519</v>
      </c>
    </row>
    <row r="42" spans="2:10" x14ac:dyDescent="0.3">
      <c r="B42" s="59">
        <v>1701</v>
      </c>
      <c r="C42" s="51" t="s">
        <v>35</v>
      </c>
      <c r="D42" s="54">
        <v>0.2603520108834283</v>
      </c>
      <c r="E42" s="54">
        <v>0.82812322076596623</v>
      </c>
      <c r="F42" s="54">
        <v>0.71253952144732147</v>
      </c>
      <c r="G42" s="54">
        <v>1.5406627422132877</v>
      </c>
      <c r="H42" s="54">
        <v>1.801014753096716</v>
      </c>
      <c r="I42" s="54">
        <v>1.0470911106630645</v>
      </c>
      <c r="J42" s="54">
        <v>2.8481058637597805</v>
      </c>
    </row>
    <row r="43" spans="2:10" x14ac:dyDescent="0.3">
      <c r="B43" s="59">
        <v>1801</v>
      </c>
      <c r="C43" s="51" t="s">
        <v>36</v>
      </c>
      <c r="D43" s="54">
        <v>1.4524398868458275</v>
      </c>
      <c r="E43" s="54">
        <v>1.6126744459662232</v>
      </c>
      <c r="F43" s="54">
        <v>1.3133468753174484</v>
      </c>
      <c r="G43" s="54">
        <v>2.9260213212836717</v>
      </c>
      <c r="H43" s="54">
        <v>4.3784612081294991</v>
      </c>
      <c r="I43" s="54">
        <v>2.7633691502809237</v>
      </c>
      <c r="J43" s="54">
        <v>7.1418303584104228</v>
      </c>
    </row>
    <row r="44" spans="2:10" x14ac:dyDescent="0.3">
      <c r="B44" s="59">
        <v>1802</v>
      </c>
      <c r="C44" s="51" t="s">
        <v>37</v>
      </c>
      <c r="D44" s="54">
        <v>1.3350582147477361</v>
      </c>
      <c r="E44" s="54">
        <v>0.66843180924217394</v>
      </c>
      <c r="F44" s="54">
        <v>0.65404737371268706</v>
      </c>
      <c r="G44" s="54">
        <v>1.322479182954861</v>
      </c>
      <c r="H44" s="54">
        <v>2.6575373977025971</v>
      </c>
      <c r="I44" s="54">
        <v>1.8087625382731738</v>
      </c>
      <c r="J44" s="54">
        <v>4.4662999359757709</v>
      </c>
    </row>
    <row r="45" spans="2:10" x14ac:dyDescent="0.3">
      <c r="B45" s="59">
        <v>1803</v>
      </c>
      <c r="C45" s="51" t="s">
        <v>38</v>
      </c>
      <c r="D45" s="54">
        <v>1.587678415380134</v>
      </c>
      <c r="E45" s="54">
        <v>1.297166351648867</v>
      </c>
      <c r="F45" s="54">
        <v>1.3780192039267309</v>
      </c>
      <c r="G45" s="54">
        <v>2.6751855555755979</v>
      </c>
      <c r="H45" s="54">
        <v>4.2628639709557321</v>
      </c>
      <c r="I45" s="54">
        <v>2.7234620725734153</v>
      </c>
      <c r="J45" s="54">
        <v>6.9863260435291474</v>
      </c>
    </row>
    <row r="46" spans="2:10" x14ac:dyDescent="0.3">
      <c r="B46" s="59">
        <v>1804</v>
      </c>
      <c r="C46" s="51" t="s">
        <v>39</v>
      </c>
      <c r="D46" s="54">
        <v>3.3330106485963213</v>
      </c>
      <c r="E46" s="54">
        <v>0.98780192429340619</v>
      </c>
      <c r="F46" s="54">
        <v>0.9024052158208431</v>
      </c>
      <c r="G46" s="54">
        <v>1.8902071401142493</v>
      </c>
      <c r="H46" s="54">
        <v>5.2232177887105706</v>
      </c>
      <c r="I46" s="54">
        <v>2.6282099805358419</v>
      </c>
      <c r="J46" s="54">
        <v>7.8514277692464125</v>
      </c>
    </row>
    <row r="47" spans="2:10" x14ac:dyDescent="0.3">
      <c r="B47" s="59">
        <v>1901</v>
      </c>
      <c r="C47" s="51" t="s">
        <v>40</v>
      </c>
      <c r="D47" s="54">
        <v>2.2756663553416194</v>
      </c>
      <c r="E47" s="54">
        <v>1.5877331162663681</v>
      </c>
      <c r="F47" s="54">
        <v>1.3756915605353193</v>
      </c>
      <c r="G47" s="54">
        <v>2.9634246768016874</v>
      </c>
      <c r="H47" s="54">
        <v>5.2390910321433068</v>
      </c>
      <c r="I47" s="54">
        <v>3.0986834336253803</v>
      </c>
      <c r="J47" s="54">
        <v>8.3377744657686872</v>
      </c>
    </row>
    <row r="48" spans="2:10" x14ac:dyDescent="0.3">
      <c r="B48" s="59">
        <v>1902</v>
      </c>
      <c r="C48" s="51" t="s">
        <v>41</v>
      </c>
      <c r="D48" s="54">
        <v>1.9305711086226205</v>
      </c>
      <c r="E48" s="54">
        <v>1.3767299543954186</v>
      </c>
      <c r="F48" s="54">
        <v>1.0640991835110551</v>
      </c>
      <c r="G48" s="54">
        <v>2.4408291379064737</v>
      </c>
      <c r="H48" s="54">
        <v>4.3714002465290944</v>
      </c>
      <c r="I48" s="54">
        <v>3.2460594698638232</v>
      </c>
      <c r="J48" s="54">
        <v>7.6174597163929176</v>
      </c>
    </row>
    <row r="49" spans="2:10" x14ac:dyDescent="0.3">
      <c r="B49" s="59">
        <v>2001</v>
      </c>
      <c r="C49" s="51" t="s">
        <v>42</v>
      </c>
      <c r="D49" s="54">
        <v>2.674096221799402</v>
      </c>
      <c r="E49" s="54">
        <v>1.3192956429652647</v>
      </c>
      <c r="F49" s="54">
        <v>1.1587975024434398</v>
      </c>
      <c r="G49" s="54">
        <v>2.4780931454087045</v>
      </c>
      <c r="H49" s="54">
        <v>5.1521893672081065</v>
      </c>
      <c r="I49" s="54">
        <v>3.2096439408050825</v>
      </c>
      <c r="J49" s="54">
        <v>8.361833308013189</v>
      </c>
    </row>
    <row r="50" spans="2:10" x14ac:dyDescent="0.3">
      <c r="B50" s="59">
        <v>2002</v>
      </c>
      <c r="C50" s="51" t="s">
        <v>43</v>
      </c>
      <c r="D50" s="54">
        <v>3.649525316455696</v>
      </c>
      <c r="E50" s="54">
        <v>1.3045309588193912</v>
      </c>
      <c r="F50" s="54">
        <v>0.98899110710585481</v>
      </c>
      <c r="G50" s="54">
        <v>2.293522065925246</v>
      </c>
      <c r="H50" s="54">
        <v>5.943047382380942</v>
      </c>
      <c r="I50" s="54">
        <v>2.9650582817390818</v>
      </c>
      <c r="J50" s="54">
        <v>8.9081056641200238</v>
      </c>
    </row>
    <row r="51" spans="2:10" x14ac:dyDescent="0.3">
      <c r="B51" s="59">
        <v>2003</v>
      </c>
      <c r="C51" s="51" t="s">
        <v>44</v>
      </c>
      <c r="D51" s="54">
        <v>1.5264928511354079</v>
      </c>
      <c r="E51" s="54">
        <v>2.1089562885909459</v>
      </c>
      <c r="F51" s="54">
        <v>1.9182063641845009</v>
      </c>
      <c r="G51" s="54">
        <v>4.0271626527754467</v>
      </c>
      <c r="H51" s="54">
        <v>5.5536555039108544</v>
      </c>
      <c r="I51" s="54">
        <v>3.2065223449420683</v>
      </c>
      <c r="J51" s="54">
        <v>8.7601778488529227</v>
      </c>
    </row>
    <row r="52" spans="2:10" x14ac:dyDescent="0.3">
      <c r="B52" s="59">
        <v>2004</v>
      </c>
      <c r="C52" s="51" t="s">
        <v>45</v>
      </c>
      <c r="D52" s="54">
        <v>2.7720090293453725</v>
      </c>
      <c r="E52" s="54">
        <v>1.7284836388218119</v>
      </c>
      <c r="F52" s="54">
        <v>1.4562390740353048</v>
      </c>
      <c r="G52" s="54">
        <v>3.1847227128571167</v>
      </c>
      <c r="H52" s="54">
        <v>5.9567317422024892</v>
      </c>
      <c r="I52" s="54">
        <v>3.2548732756938907</v>
      </c>
      <c r="J52" s="54">
        <v>9.21160501789638</v>
      </c>
    </row>
    <row r="53" spans="2:10" x14ac:dyDescent="0.3">
      <c r="B53" s="59">
        <v>2005</v>
      </c>
      <c r="C53" s="51" t="s">
        <v>46</v>
      </c>
      <c r="D53" s="54">
        <v>3.5605982465188242</v>
      </c>
      <c r="E53" s="54">
        <v>1.3761138118341047</v>
      </c>
      <c r="F53" s="54">
        <v>1.3262469422834371</v>
      </c>
      <c r="G53" s="54">
        <v>2.7023607541175418</v>
      </c>
      <c r="H53" s="54">
        <v>6.262959000636366</v>
      </c>
      <c r="I53" s="54">
        <v>3.330990738473341</v>
      </c>
      <c r="J53" s="54">
        <v>9.5939497391097071</v>
      </c>
    </row>
    <row r="54" spans="2:10" x14ac:dyDescent="0.3">
      <c r="B54" s="59">
        <v>2101</v>
      </c>
      <c r="C54" s="51" t="s">
        <v>47</v>
      </c>
      <c r="D54" s="54">
        <v>1.8300989345509893</v>
      </c>
      <c r="E54" s="54">
        <v>1.3046600313140198</v>
      </c>
      <c r="F54" s="54">
        <v>1.6052700587186923</v>
      </c>
      <c r="G54" s="54">
        <v>2.9099300900327121</v>
      </c>
      <c r="H54" s="54">
        <v>4.7400290245837011</v>
      </c>
      <c r="I54" s="54">
        <v>3.2881493874352001</v>
      </c>
      <c r="J54" s="54">
        <v>8.0281784120189013</v>
      </c>
    </row>
    <row r="55" spans="2:10" x14ac:dyDescent="0.3">
      <c r="B55" s="59">
        <v>2102</v>
      </c>
      <c r="C55" s="51" t="s">
        <v>48</v>
      </c>
      <c r="D55" s="54">
        <v>0.38864091118977989</v>
      </c>
      <c r="E55" s="54">
        <v>0.64627081480907511</v>
      </c>
      <c r="F55" s="54">
        <v>2.5826863099543322</v>
      </c>
      <c r="G55" s="54">
        <v>3.2289571247634075</v>
      </c>
      <c r="H55" s="54">
        <v>3.6175980359531872</v>
      </c>
      <c r="I55" s="54">
        <v>2.5756093193808107</v>
      </c>
      <c r="J55" s="54">
        <v>6.1932073553339979</v>
      </c>
    </row>
    <row r="56" spans="2:10" x14ac:dyDescent="0.3">
      <c r="B56" s="59">
        <v>2201</v>
      </c>
      <c r="C56" s="51" t="s">
        <v>49</v>
      </c>
      <c r="D56" s="54">
        <v>1.9435582822085891</v>
      </c>
      <c r="E56" s="54">
        <v>1.2191057308678621</v>
      </c>
      <c r="F56" s="54">
        <v>1.3160554044058097</v>
      </c>
      <c r="G56" s="54">
        <v>2.5351611352736718</v>
      </c>
      <c r="H56" s="54">
        <v>4.4787194174822611</v>
      </c>
      <c r="I56" s="54">
        <v>2.9130382733335445</v>
      </c>
      <c r="J56" s="54">
        <v>7.3917576908158056</v>
      </c>
    </row>
    <row r="57" spans="2:10" x14ac:dyDescent="0.3">
      <c r="B57" s="59">
        <v>2202</v>
      </c>
      <c r="C57" s="51" t="s">
        <v>50</v>
      </c>
      <c r="D57" s="54">
        <v>3.3865701783911142</v>
      </c>
      <c r="E57" s="54">
        <v>1.7041885975210369</v>
      </c>
      <c r="F57" s="54">
        <v>1.4413545967561254</v>
      </c>
      <c r="G57" s="54">
        <v>3.1455431942771623</v>
      </c>
      <c r="H57" s="54">
        <v>6.5321133726682765</v>
      </c>
      <c r="I57" s="54">
        <v>3.3668014957405363</v>
      </c>
      <c r="J57" s="54">
        <v>9.8989148684088129</v>
      </c>
    </row>
    <row r="58" spans="2:10" x14ac:dyDescent="0.3">
      <c r="B58" s="59">
        <v>2203</v>
      </c>
      <c r="C58" s="51" t="s">
        <v>51</v>
      </c>
      <c r="D58" s="54">
        <v>3.9070580013976239</v>
      </c>
      <c r="E58" s="54">
        <v>1.2557736607637482</v>
      </c>
      <c r="F58" s="54">
        <v>1.101734777877494</v>
      </c>
      <c r="G58" s="54">
        <v>2.3575084386412422</v>
      </c>
      <c r="H58" s="54">
        <v>6.2645664400388661</v>
      </c>
      <c r="I58" s="54">
        <v>3.3464813534066291</v>
      </c>
      <c r="J58" s="54">
        <v>9.6110477934454952</v>
      </c>
    </row>
    <row r="59" spans="2:10" x14ac:dyDescent="0.3">
      <c r="B59" s="59">
        <v>2204</v>
      </c>
      <c r="C59" s="51" t="s">
        <v>52</v>
      </c>
      <c r="D59" s="54">
        <v>4.1565511200100111</v>
      </c>
      <c r="E59" s="54">
        <v>1.4753385523264435</v>
      </c>
      <c r="F59" s="54">
        <v>1.2789970800456607</v>
      </c>
      <c r="G59" s="54">
        <v>2.7543356323721042</v>
      </c>
      <c r="H59" s="54">
        <v>6.9108867523821154</v>
      </c>
      <c r="I59" s="54">
        <v>3.4814197775004807</v>
      </c>
      <c r="J59" s="54">
        <v>10.392306529882596</v>
      </c>
    </row>
    <row r="60" spans="2:10" x14ac:dyDescent="0.3">
      <c r="B60" s="59">
        <v>2301</v>
      </c>
      <c r="C60" s="51" t="s">
        <v>53</v>
      </c>
      <c r="D60" s="54">
        <v>3.9382858154772444</v>
      </c>
      <c r="E60" s="54">
        <v>1.5719916924960111</v>
      </c>
      <c r="F60" s="54">
        <v>1.1937744042967771</v>
      </c>
      <c r="G60" s="54">
        <v>2.7657660967927882</v>
      </c>
      <c r="H60" s="54">
        <v>6.7040519122700326</v>
      </c>
      <c r="I60" s="54">
        <v>3.2554735790324321</v>
      </c>
      <c r="J60" s="54">
        <v>9.9595254913024647</v>
      </c>
    </row>
    <row r="61" spans="2:10" x14ac:dyDescent="0.3">
      <c r="B61" s="59">
        <v>2302</v>
      </c>
      <c r="C61" s="51" t="s">
        <v>54</v>
      </c>
      <c r="D61" s="54">
        <v>2.3444114045828233</v>
      </c>
      <c r="E61" s="54">
        <v>1.7003380052459023</v>
      </c>
      <c r="F61" s="54">
        <v>1.3062481355085276</v>
      </c>
      <c r="G61" s="54">
        <v>3.0065861407544299</v>
      </c>
      <c r="H61" s="54">
        <v>5.3509975453372531</v>
      </c>
      <c r="I61" s="54">
        <v>3.7041491038994012</v>
      </c>
      <c r="J61" s="54">
        <v>9.0551466492366544</v>
      </c>
    </row>
    <row r="62" spans="2:10" x14ac:dyDescent="0.3">
      <c r="B62" s="59">
        <v>2303</v>
      </c>
      <c r="C62" s="51" t="s">
        <v>55</v>
      </c>
      <c r="D62" s="54">
        <v>1.294575230296827</v>
      </c>
      <c r="E62" s="54">
        <v>1.4679783548989032</v>
      </c>
      <c r="F62" s="54">
        <v>1.5173823454066242</v>
      </c>
      <c r="G62" s="54">
        <v>2.9853607003055274</v>
      </c>
      <c r="H62" s="54">
        <v>4.2799359306023543</v>
      </c>
      <c r="I62" s="54">
        <v>2.9879352362019329</v>
      </c>
      <c r="J62" s="54">
        <v>7.2678711668042872</v>
      </c>
    </row>
    <row r="63" spans="2:10" x14ac:dyDescent="0.3">
      <c r="B63" s="59">
        <v>2304</v>
      </c>
      <c r="C63" s="51" t="s">
        <v>56</v>
      </c>
      <c r="D63" s="54">
        <v>3.1471971066907778</v>
      </c>
      <c r="E63" s="54">
        <v>1.5759436344535906</v>
      </c>
      <c r="F63" s="54">
        <v>1.2523320163390284</v>
      </c>
      <c r="G63" s="54">
        <v>2.828275650792619</v>
      </c>
      <c r="H63" s="54">
        <v>5.9754727574833968</v>
      </c>
      <c r="I63" s="54">
        <v>3.2979850254426921</v>
      </c>
      <c r="J63" s="54">
        <v>9.2734577829260889</v>
      </c>
    </row>
    <row r="64" spans="2:10" x14ac:dyDescent="0.3">
      <c r="B64" s="59">
        <v>2401</v>
      </c>
      <c r="C64" s="51" t="s">
        <v>57</v>
      </c>
      <c r="D64" s="54">
        <v>2.8940092165898617</v>
      </c>
      <c r="E64" s="54">
        <v>0.85614586039759299</v>
      </c>
      <c r="F64" s="54">
        <v>0.60040556104100362</v>
      </c>
      <c r="G64" s="54">
        <v>1.4565514214385966</v>
      </c>
      <c r="H64" s="54">
        <v>4.3505606380284583</v>
      </c>
      <c r="I64" s="54">
        <v>2.6317781571540868</v>
      </c>
      <c r="J64" s="54">
        <v>6.9823387951825451</v>
      </c>
    </row>
    <row r="65" spans="2:10" x14ac:dyDescent="0.3">
      <c r="B65" s="59">
        <v>2403</v>
      </c>
      <c r="C65" s="51" t="s">
        <v>58</v>
      </c>
      <c r="D65" s="54">
        <v>2.9725999999999999</v>
      </c>
      <c r="E65" s="54">
        <v>1.5126766477792701</v>
      </c>
      <c r="F65" s="54">
        <v>1.1838168118077714</v>
      </c>
      <c r="G65" s="54">
        <v>2.6964934595870416</v>
      </c>
      <c r="H65" s="54">
        <v>5.6690934595870415</v>
      </c>
      <c r="I65" s="54">
        <v>3.2187858301786756</v>
      </c>
      <c r="J65" s="54">
        <v>8.8878792897657171</v>
      </c>
    </row>
    <row r="66" spans="2:10" x14ac:dyDescent="0.3">
      <c r="B66" s="59">
        <v>2404</v>
      </c>
      <c r="C66" s="51" t="s">
        <v>59</v>
      </c>
      <c r="D66" s="54">
        <v>3.3649468892261001</v>
      </c>
      <c r="E66" s="54">
        <v>1.2187442637608139</v>
      </c>
      <c r="F66" s="54">
        <v>0.96756660775486458</v>
      </c>
      <c r="G66" s="54">
        <v>2.1863108715156785</v>
      </c>
      <c r="H66" s="54">
        <v>5.5512577607417786</v>
      </c>
      <c r="I66" s="54">
        <v>3.0725852224486374</v>
      </c>
      <c r="J66" s="54">
        <v>8.623842983190416</v>
      </c>
    </row>
    <row r="67" spans="2:10" x14ac:dyDescent="0.3">
      <c r="B67" s="59">
        <v>2405</v>
      </c>
      <c r="C67" s="51" t="s">
        <v>60</v>
      </c>
      <c r="D67" s="54">
        <v>3.5998685939553221</v>
      </c>
      <c r="E67" s="54">
        <v>1.5721274544385349</v>
      </c>
      <c r="F67" s="54">
        <v>1.1744348629795605</v>
      </c>
      <c r="G67" s="54">
        <v>2.7465623174180953</v>
      </c>
      <c r="H67" s="54">
        <v>6.3464309113734174</v>
      </c>
      <c r="I67" s="54">
        <v>3.6281509478332854</v>
      </c>
      <c r="J67" s="54">
        <v>9.9745818592067028</v>
      </c>
    </row>
    <row r="68" spans="2:10" x14ac:dyDescent="0.3">
      <c r="B68" s="59">
        <v>2501</v>
      </c>
      <c r="C68" s="51" t="s">
        <v>61</v>
      </c>
      <c r="D68" s="54">
        <v>5.4230285234899327</v>
      </c>
      <c r="E68" s="54">
        <v>1.4329459465591301</v>
      </c>
      <c r="F68" s="54">
        <v>1.3002906039339839</v>
      </c>
      <c r="G68" s="54">
        <v>2.733236550493114</v>
      </c>
      <c r="H68" s="54">
        <v>8.1562650739830467</v>
      </c>
      <c r="I68" s="54">
        <v>3.3650776772477045</v>
      </c>
      <c r="J68" s="54">
        <v>11.521342751230751</v>
      </c>
    </row>
    <row r="69" spans="2:10" x14ac:dyDescent="0.3">
      <c r="B69" s="59">
        <v>2502</v>
      </c>
      <c r="C69" s="51" t="s">
        <v>62</v>
      </c>
      <c r="D69" s="54">
        <v>5.4036377708978325</v>
      </c>
      <c r="E69" s="54">
        <v>1.1784896512901848</v>
      </c>
      <c r="F69" s="54">
        <v>1.1921259674536917</v>
      </c>
      <c r="G69" s="54">
        <v>2.3706156187438765</v>
      </c>
      <c r="H69" s="54">
        <v>7.774253389641709</v>
      </c>
      <c r="I69" s="54">
        <v>3.2213373520175548</v>
      </c>
      <c r="J69" s="54">
        <v>10.995590741659264</v>
      </c>
    </row>
    <row r="70" spans="2:10" x14ac:dyDescent="0.3">
      <c r="B70" s="59">
        <v>2601</v>
      </c>
      <c r="C70" s="51" t="s">
        <v>63</v>
      </c>
      <c r="D70" s="54">
        <v>0.35076937735219854</v>
      </c>
      <c r="E70" s="54">
        <v>1.0521426486437766</v>
      </c>
      <c r="F70" s="54">
        <v>1.5024115848990605</v>
      </c>
      <c r="G70" s="54">
        <v>2.5545542335428371</v>
      </c>
      <c r="H70" s="54">
        <v>2.9053236108950355</v>
      </c>
      <c r="I70" s="54">
        <v>2.1906382310189376</v>
      </c>
      <c r="J70" s="54">
        <v>5.0959618419139732</v>
      </c>
    </row>
    <row r="71" spans="2:10" x14ac:dyDescent="0.3">
      <c r="B71" s="59">
        <v>2605</v>
      </c>
      <c r="C71" s="51" t="s">
        <v>64</v>
      </c>
      <c r="D71" s="54">
        <v>0.62150557620817848</v>
      </c>
      <c r="E71" s="54">
        <v>0.77682160741180906</v>
      </c>
      <c r="F71" s="54">
        <v>1.3480483905007901</v>
      </c>
      <c r="G71" s="54">
        <v>2.1248699979125991</v>
      </c>
      <c r="H71" s="54">
        <v>2.7463755741207776</v>
      </c>
      <c r="I71" s="54">
        <v>2.1663495965621071</v>
      </c>
      <c r="J71" s="54">
        <v>4.9127251706828847</v>
      </c>
    </row>
    <row r="72" spans="2:10" x14ac:dyDescent="0.3">
      <c r="B72" s="59">
        <v>2701</v>
      </c>
      <c r="C72" s="51" t="s">
        <v>65</v>
      </c>
      <c r="D72" s="54">
        <v>0.76971780028943559</v>
      </c>
      <c r="E72" s="54">
        <v>0.98916311987076855</v>
      </c>
      <c r="F72" s="54">
        <v>1.6609196252663088</v>
      </c>
      <c r="G72" s="54">
        <v>2.6500827451370772</v>
      </c>
      <c r="H72" s="54">
        <v>3.4198005454265128</v>
      </c>
      <c r="I72" s="54">
        <v>1.8440021654023551</v>
      </c>
      <c r="J72" s="54">
        <v>5.2638027108288679</v>
      </c>
    </row>
    <row r="73" spans="2:10" x14ac:dyDescent="0.3">
      <c r="B73" s="59">
        <v>2801</v>
      </c>
      <c r="C73" s="51" t="s">
        <v>66</v>
      </c>
      <c r="D73" s="54">
        <v>1.5553940844588818</v>
      </c>
      <c r="E73" s="54">
        <v>0.87557493450556834</v>
      </c>
      <c r="F73" s="54">
        <v>0.80706519806719257</v>
      </c>
      <c r="G73" s="54">
        <v>1.6826401325727609</v>
      </c>
      <c r="H73" s="54">
        <v>3.2380342170316427</v>
      </c>
      <c r="I73" s="54">
        <v>2.1249717771876226</v>
      </c>
      <c r="J73" s="54">
        <v>5.3630059942192654</v>
      </c>
    </row>
    <row r="74" spans="2:10" x14ac:dyDescent="0.3">
      <c r="B74" s="59">
        <v>2901</v>
      </c>
      <c r="C74" s="51" t="s">
        <v>67</v>
      </c>
      <c r="D74" s="54">
        <v>2.1862621154656554</v>
      </c>
      <c r="E74" s="54">
        <v>2.3437430166470046</v>
      </c>
      <c r="F74" s="54">
        <v>1.9681790046696692</v>
      </c>
      <c r="G74" s="54">
        <v>4.3119220213166738</v>
      </c>
      <c r="H74" s="54">
        <v>6.4981841367823288</v>
      </c>
      <c r="I74" s="54">
        <v>3.8803407719686875</v>
      </c>
      <c r="J74" s="54">
        <v>10.378524908751016</v>
      </c>
    </row>
    <row r="75" spans="2:10" x14ac:dyDescent="0.3">
      <c r="B75" s="59">
        <v>3001</v>
      </c>
      <c r="C75" s="51" t="s">
        <v>68</v>
      </c>
      <c r="D75" s="54">
        <v>1.5062399045238022</v>
      </c>
      <c r="E75" s="54">
        <v>2.2151993358509272</v>
      </c>
      <c r="F75" s="54">
        <v>2.44327862570788</v>
      </c>
      <c r="G75" s="54">
        <v>4.6584779615588072</v>
      </c>
      <c r="H75" s="54">
        <v>6.1647178660826096</v>
      </c>
      <c r="I75" s="54">
        <v>3.0303025335906977</v>
      </c>
      <c r="J75" s="54">
        <v>9.1950203996733073</v>
      </c>
    </row>
    <row r="76" spans="2:10" x14ac:dyDescent="0.3">
      <c r="B76" s="59">
        <v>3002</v>
      </c>
      <c r="C76" s="51" t="s">
        <v>69</v>
      </c>
      <c r="D76" s="54">
        <v>1.5750266411813461</v>
      </c>
      <c r="E76" s="54">
        <v>2.0732054018311579</v>
      </c>
      <c r="F76" s="54">
        <v>2.4753060446602277</v>
      </c>
      <c r="G76" s="54">
        <v>4.5485114464913856</v>
      </c>
      <c r="H76" s="54">
        <v>6.1235380876727312</v>
      </c>
      <c r="I76" s="54">
        <v>3.1309333192167603</v>
      </c>
      <c r="J76" s="54">
        <v>9.2544714068894915</v>
      </c>
    </row>
    <row r="77" spans="2:10" x14ac:dyDescent="0.3">
      <c r="B77" s="59">
        <v>3101</v>
      </c>
      <c r="C77" s="51" t="s">
        <v>70</v>
      </c>
      <c r="D77" s="54">
        <v>1.621286187605236</v>
      </c>
      <c r="E77" s="54">
        <v>1.7365785330019166</v>
      </c>
      <c r="F77" s="54">
        <v>1.7512433412308241</v>
      </c>
      <c r="G77" s="54">
        <v>3.4878218742327407</v>
      </c>
      <c r="H77" s="54">
        <v>5.1091080618379765</v>
      </c>
      <c r="I77" s="54">
        <v>3.3813339214621445</v>
      </c>
      <c r="J77" s="54">
        <v>8.490441983300121</v>
      </c>
    </row>
    <row r="78" spans="2:10" x14ac:dyDescent="0.3">
      <c r="B78" s="59">
        <v>3201</v>
      </c>
      <c r="C78" s="51" t="s">
        <v>71</v>
      </c>
      <c r="D78" s="54">
        <v>2.875585950678929</v>
      </c>
      <c r="E78" s="54">
        <v>1.8588050366413631</v>
      </c>
      <c r="F78" s="54">
        <v>2.0132175148602207</v>
      </c>
      <c r="G78" s="54">
        <v>3.8720225515015838</v>
      </c>
      <c r="H78" s="54">
        <v>6.7476085021805128</v>
      </c>
      <c r="I78" s="54">
        <v>3.2258926965037391</v>
      </c>
      <c r="J78" s="54">
        <v>9.9735011986842519</v>
      </c>
    </row>
    <row r="79" spans="2:10" x14ac:dyDescent="0.3">
      <c r="B79" s="59">
        <v>3301</v>
      </c>
      <c r="C79" s="51" t="s">
        <v>72</v>
      </c>
      <c r="D79" s="54">
        <v>3.8598205383848456</v>
      </c>
      <c r="E79" s="54">
        <v>1.4304899884434013</v>
      </c>
      <c r="F79" s="54">
        <v>1.2465869008157477</v>
      </c>
      <c r="G79" s="54">
        <v>2.677076889259149</v>
      </c>
      <c r="H79" s="54">
        <v>6.5368974276439946</v>
      </c>
      <c r="I79" s="54">
        <v>3.7600200326344435</v>
      </c>
      <c r="J79" s="54">
        <v>10.296917460278438</v>
      </c>
    </row>
    <row r="80" spans="2:10" x14ac:dyDescent="0.3">
      <c r="B80" s="59">
        <v>3901</v>
      </c>
      <c r="C80" s="51" t="s">
        <v>73</v>
      </c>
      <c r="D80" s="54">
        <v>7.9736409424683625</v>
      </c>
      <c r="E80" s="54">
        <v>1.2941693357297546</v>
      </c>
      <c r="F80" s="54">
        <v>1.072948958860146</v>
      </c>
      <c r="G80" s="54">
        <v>2.3671182945899005</v>
      </c>
      <c r="H80" s="54">
        <v>10.340759237058263</v>
      </c>
      <c r="I80" s="54">
        <v>4.0669015244518469</v>
      </c>
      <c r="J80" s="54">
        <v>14.40766076151011</v>
      </c>
    </row>
    <row r="81" spans="2:10" x14ac:dyDescent="0.3">
      <c r="B81" s="59">
        <v>4401</v>
      </c>
      <c r="C81" s="51" t="s">
        <v>74</v>
      </c>
      <c r="D81" s="54">
        <v>4.9869179004037685</v>
      </c>
      <c r="E81" s="54">
        <v>1.602332553171093</v>
      </c>
      <c r="F81" s="54">
        <v>1.3877636734467012</v>
      </c>
      <c r="G81" s="54">
        <v>2.9900962266177942</v>
      </c>
      <c r="H81" s="54">
        <v>7.9770141270215627</v>
      </c>
      <c r="I81" s="54">
        <v>3.4756833705588965</v>
      </c>
      <c r="J81" s="54">
        <v>11.452697497580459</v>
      </c>
    </row>
    <row r="82" spans="2:10" x14ac:dyDescent="0.3">
      <c r="B82" s="59">
        <v>4501</v>
      </c>
      <c r="C82" s="51" t="s">
        <v>75</v>
      </c>
      <c r="D82" s="54">
        <v>9.4047410591106875</v>
      </c>
      <c r="E82" s="54">
        <v>1.4146047346973338</v>
      </c>
      <c r="F82" s="54">
        <v>1.4576718006347003</v>
      </c>
      <c r="G82" s="54">
        <v>2.8722765353320341</v>
      </c>
      <c r="H82" s="54">
        <v>12.277017594442722</v>
      </c>
      <c r="I82" s="54">
        <v>3.9336342937334834</v>
      </c>
      <c r="J82" s="54">
        <v>16.210651888176205</v>
      </c>
    </row>
    <row r="83" spans="2:10" x14ac:dyDescent="0.3">
      <c r="B83" s="59">
        <v>4601</v>
      </c>
      <c r="C83" s="51" t="s">
        <v>76</v>
      </c>
      <c r="D83" s="54">
        <v>4.6035564683063583</v>
      </c>
      <c r="E83" s="54">
        <v>1.7921029680423695</v>
      </c>
      <c r="F83" s="54">
        <v>1.2343939998220004</v>
      </c>
      <c r="G83" s="54">
        <v>3.0264969678643698</v>
      </c>
      <c r="H83" s="54">
        <v>7.6300534361707282</v>
      </c>
      <c r="I83" s="54">
        <v>3.49480244331607</v>
      </c>
      <c r="J83" s="54">
        <v>11.124855879486798</v>
      </c>
    </row>
    <row r="84" spans="2:10" x14ac:dyDescent="0.3">
      <c r="B84" s="59">
        <v>4701</v>
      </c>
      <c r="C84" s="51" t="s">
        <v>77</v>
      </c>
      <c r="D84" s="54">
        <v>2.6455615653833915</v>
      </c>
      <c r="E84" s="54">
        <v>1.2762083576498209</v>
      </c>
      <c r="F84" s="54">
        <v>1.4287663158133719</v>
      </c>
      <c r="G84" s="54">
        <v>2.7049746734631928</v>
      </c>
      <c r="H84" s="54">
        <v>5.3505362388465842</v>
      </c>
      <c r="I84" s="54">
        <v>3.7817203386765881</v>
      </c>
      <c r="J84" s="54">
        <v>9.1322565775231723</v>
      </c>
    </row>
    <row r="85" spans="2:10" x14ac:dyDescent="0.3">
      <c r="B85" s="59">
        <v>4801</v>
      </c>
      <c r="C85" s="51" t="s">
        <v>78</v>
      </c>
      <c r="D85" s="54">
        <v>1.7253229546207354</v>
      </c>
      <c r="E85" s="54">
        <v>1.4597500526932488</v>
      </c>
      <c r="F85" s="54">
        <v>1.3864285971552597</v>
      </c>
      <c r="G85" s="54">
        <v>2.8461786498485084</v>
      </c>
      <c r="H85" s="54">
        <v>4.571501604469244</v>
      </c>
      <c r="I85" s="54">
        <v>2.7864398309973177</v>
      </c>
      <c r="J85" s="54">
        <v>7.3579414354665618</v>
      </c>
    </row>
    <row r="86" spans="2:10" x14ac:dyDescent="0.3">
      <c r="B86" s="59">
        <v>4901</v>
      </c>
      <c r="C86" s="51" t="s">
        <v>79</v>
      </c>
      <c r="D86" s="54">
        <v>1.3778218476284911</v>
      </c>
      <c r="E86" s="54">
        <v>1.6451346362849175</v>
      </c>
      <c r="F86" s="54">
        <v>1.292390191776261</v>
      </c>
      <c r="G86" s="54">
        <v>2.9375248280611785</v>
      </c>
      <c r="H86" s="54">
        <v>4.3153466756896695</v>
      </c>
      <c r="I86" s="54">
        <v>2.9880603049762566</v>
      </c>
      <c r="J86" s="54">
        <v>7.3034069806659261</v>
      </c>
    </row>
    <row r="87" spans="2:10" x14ac:dyDescent="0.3">
      <c r="B87" s="59">
        <v>5101</v>
      </c>
      <c r="C87" s="51" t="s">
        <v>80</v>
      </c>
      <c r="D87" s="54">
        <v>4.0892030526710874</v>
      </c>
      <c r="E87" s="54">
        <v>1.8699583735787952</v>
      </c>
      <c r="F87" s="54">
        <v>1.3716257406857115</v>
      </c>
      <c r="G87" s="54">
        <v>3.2415841142645068</v>
      </c>
      <c r="H87" s="54">
        <v>7.3307871669355942</v>
      </c>
      <c r="I87" s="54">
        <v>3.4823129741841017</v>
      </c>
      <c r="J87" s="54">
        <v>10.813100141119696</v>
      </c>
    </row>
    <row r="88" spans="2:10" x14ac:dyDescent="0.3">
      <c r="B88" s="59">
        <v>5201</v>
      </c>
      <c r="C88" s="51" t="s">
        <v>81</v>
      </c>
      <c r="D88" s="54">
        <v>2.4042658369560477</v>
      </c>
      <c r="E88" s="54">
        <v>1.6386467469362758</v>
      </c>
      <c r="F88" s="54">
        <v>1.3003107912267839</v>
      </c>
      <c r="G88" s="54">
        <v>2.9389575381630597</v>
      </c>
      <c r="H88" s="54">
        <v>5.3432233751191074</v>
      </c>
      <c r="I88" s="54">
        <v>2.8052775175903211</v>
      </c>
      <c r="J88" s="54">
        <v>8.1485008927094285</v>
      </c>
    </row>
    <row r="89" spans="2:10" x14ac:dyDescent="0.3">
      <c r="B89" s="59">
        <v>5401</v>
      </c>
      <c r="C89" s="51" t="s">
        <v>82</v>
      </c>
      <c r="D89" s="54">
        <v>3.0594186046511629</v>
      </c>
      <c r="E89" s="54">
        <v>1.2395126476639087</v>
      </c>
      <c r="F89" s="54">
        <v>1.0063556500445401</v>
      </c>
      <c r="G89" s="54">
        <v>2.2458682977084488</v>
      </c>
      <c r="H89" s="54">
        <v>5.3052869023596116</v>
      </c>
      <c r="I89" s="54">
        <v>3.6870565680769474</v>
      </c>
      <c r="J89" s="54">
        <v>8.992343470436559</v>
      </c>
    </row>
    <row r="90" spans="2:10" x14ac:dyDescent="0.3">
      <c r="B90" s="59">
        <v>5501</v>
      </c>
      <c r="C90" s="51" t="s">
        <v>83</v>
      </c>
      <c r="D90" s="54">
        <v>3.5428438010740138</v>
      </c>
      <c r="E90" s="54">
        <v>2.1598761088241623</v>
      </c>
      <c r="F90" s="54">
        <v>1.8252557871340058</v>
      </c>
      <c r="G90" s="54">
        <v>3.9851318959581681</v>
      </c>
      <c r="H90" s="54">
        <v>7.5279756970321818</v>
      </c>
      <c r="I90" s="54">
        <v>3.8439641578588626</v>
      </c>
      <c r="J90" s="54">
        <v>11.371939854891044</v>
      </c>
    </row>
    <row r="91" spans="2:10" x14ac:dyDescent="0.3">
      <c r="B91" s="59">
        <v>5601</v>
      </c>
      <c r="C91" s="51" t="s">
        <v>84</v>
      </c>
      <c r="D91" s="54">
        <v>1.7574342356080823</v>
      </c>
      <c r="E91" s="54">
        <v>1.6567697454232002</v>
      </c>
      <c r="F91" s="54">
        <v>1.3916010322000574</v>
      </c>
      <c r="G91" s="54">
        <v>3.0483707776232576</v>
      </c>
      <c r="H91" s="54">
        <v>4.8058050132313399</v>
      </c>
      <c r="I91" s="54">
        <v>3.1864172059557427</v>
      </c>
      <c r="J91" s="54">
        <v>7.9922222191870826</v>
      </c>
    </row>
    <row r="92" spans="2:10" x14ac:dyDescent="0.3">
      <c r="B92" s="59">
        <v>5701</v>
      </c>
      <c r="C92" s="51" t="s">
        <v>85</v>
      </c>
      <c r="D92" s="54">
        <v>1.6656784204882356</v>
      </c>
      <c r="E92" s="54">
        <v>0.9106742450340175</v>
      </c>
      <c r="F92" s="54">
        <v>1.263647970636202</v>
      </c>
      <c r="G92" s="54">
        <v>2.1743222156702195</v>
      </c>
      <c r="H92" s="54">
        <v>3.8400006361584551</v>
      </c>
      <c r="I92" s="54">
        <v>2.7231899282012431</v>
      </c>
      <c r="J92" s="54">
        <v>6.5631905643596982</v>
      </c>
    </row>
    <row r="93" spans="2:10" x14ac:dyDescent="0.3">
      <c r="B93" s="59">
        <v>5801</v>
      </c>
      <c r="C93" s="51" t="s">
        <v>86</v>
      </c>
      <c r="D93" s="54">
        <v>0.84045074156930977</v>
      </c>
      <c r="E93" s="54">
        <v>1.5107756477836412</v>
      </c>
      <c r="F93" s="54">
        <v>1.7159894313600499</v>
      </c>
      <c r="G93" s="54">
        <v>3.226765079143691</v>
      </c>
      <c r="H93" s="54">
        <v>4.0672158207130007</v>
      </c>
      <c r="I93" s="54">
        <v>2.9563430761657594</v>
      </c>
      <c r="J93" s="54">
        <v>7.0235588968787601</v>
      </c>
    </row>
    <row r="94" spans="2:10" x14ac:dyDescent="0.3">
      <c r="B94" s="59">
        <v>6001</v>
      </c>
      <c r="C94" s="51" t="s">
        <v>87</v>
      </c>
      <c r="D94" s="54">
        <v>1.2155172413793103</v>
      </c>
      <c r="E94" s="54">
        <v>1.09906154040492</v>
      </c>
      <c r="F94" s="54">
        <v>0.51517954699044344</v>
      </c>
      <c r="G94" s="54">
        <v>1.6142410873953634</v>
      </c>
      <c r="H94" s="54">
        <v>2.8297583287746737</v>
      </c>
      <c r="I94" s="54">
        <v>3.1066929916079</v>
      </c>
      <c r="J94" s="54">
        <v>5.9364513203825737</v>
      </c>
    </row>
    <row r="95" spans="2:10" x14ac:dyDescent="0.3">
      <c r="B95" s="59">
        <v>6201</v>
      </c>
      <c r="C95" s="51" t="s">
        <v>88</v>
      </c>
      <c r="D95" s="54">
        <v>1.4696469856549896</v>
      </c>
      <c r="E95" s="54">
        <v>0.52081690522378576</v>
      </c>
      <c r="F95" s="54">
        <v>0.37984966690060495</v>
      </c>
      <c r="G95" s="54">
        <v>0.90066657212439072</v>
      </c>
      <c r="H95" s="54">
        <v>2.3703135577793804</v>
      </c>
      <c r="I95" s="54">
        <v>1.7024965527811622</v>
      </c>
      <c r="J95" s="54">
        <v>4.0728101105605425</v>
      </c>
    </row>
    <row r="96" spans="2:10" x14ac:dyDescent="0.3">
      <c r="B96" s="59">
        <v>6301</v>
      </c>
      <c r="C96" s="51" t="s">
        <v>89</v>
      </c>
      <c r="D96" s="54">
        <v>0.84811647466252027</v>
      </c>
      <c r="E96" s="54">
        <v>2.4382195000186559</v>
      </c>
      <c r="F96" s="54">
        <v>1.573214835927911</v>
      </c>
      <c r="G96" s="54">
        <v>4.011434335946567</v>
      </c>
      <c r="H96" s="54">
        <v>4.859550810609087</v>
      </c>
      <c r="I96" s="54">
        <v>3.518801989179793</v>
      </c>
      <c r="J96" s="54">
        <v>8.37835279978888</v>
      </c>
    </row>
    <row r="97" spans="2:10" x14ac:dyDescent="0.3">
      <c r="B97" s="59">
        <v>6401</v>
      </c>
      <c r="C97" s="51" t="s">
        <v>90</v>
      </c>
      <c r="D97" s="54">
        <v>2.6448071421185069</v>
      </c>
      <c r="E97" s="54">
        <v>1.6465475107545346</v>
      </c>
      <c r="F97" s="54">
        <v>1.1704906795388488</v>
      </c>
      <c r="G97" s="54">
        <v>2.8170381902933834</v>
      </c>
      <c r="H97" s="54">
        <v>5.4618453324118903</v>
      </c>
      <c r="I97" s="54">
        <v>3.8383346867808203</v>
      </c>
      <c r="J97" s="54">
        <v>9.3001800191927106</v>
      </c>
    </row>
    <row r="98" spans="2:10" x14ac:dyDescent="0.3">
      <c r="B98" s="59">
        <v>6601</v>
      </c>
      <c r="C98" s="51" t="s">
        <v>91</v>
      </c>
      <c r="D98" s="54">
        <v>3.6346892458100557</v>
      </c>
      <c r="E98" s="54">
        <v>1.8461228829109448</v>
      </c>
      <c r="F98" s="54">
        <v>1.5527415957216026</v>
      </c>
      <c r="G98" s="54">
        <v>3.3988644786325475</v>
      </c>
      <c r="H98" s="54">
        <v>7.0335537244426032</v>
      </c>
      <c r="I98" s="54">
        <v>3.5093390010075058</v>
      </c>
      <c r="J98" s="54">
        <v>10.542892725450109</v>
      </c>
    </row>
    <row r="99" spans="2:10" x14ac:dyDescent="0.3">
      <c r="B99" s="59">
        <v>6701</v>
      </c>
      <c r="C99" s="51" t="s">
        <v>92</v>
      </c>
      <c r="D99" s="54">
        <v>0</v>
      </c>
      <c r="E99" s="54">
        <v>0.44708932144079816</v>
      </c>
      <c r="F99" s="54">
        <v>0.49582857033178995</v>
      </c>
      <c r="G99" s="54">
        <v>0.94291789177258811</v>
      </c>
      <c r="H99" s="54">
        <v>0.94291789177258811</v>
      </c>
      <c r="I99" s="54">
        <v>0.5525595272949223</v>
      </c>
      <c r="J99" s="54">
        <v>1.4954774190675104</v>
      </c>
    </row>
    <row r="100" spans="2:10" x14ac:dyDescent="0.3">
      <c r="B100" s="59">
        <v>6702</v>
      </c>
      <c r="C100" s="51" t="s">
        <v>93</v>
      </c>
      <c r="D100" s="54">
        <v>2.1542273042273044</v>
      </c>
      <c r="E100" s="54">
        <v>1.4040643741298811</v>
      </c>
      <c r="F100" s="54">
        <v>1.1563269060196457</v>
      </c>
      <c r="G100" s="54">
        <v>2.5603912801495268</v>
      </c>
      <c r="H100" s="54">
        <v>4.7146185843768311</v>
      </c>
      <c r="I100" s="54">
        <v>2.556714961611485</v>
      </c>
      <c r="J100" s="54">
        <v>7.2713335459883162</v>
      </c>
    </row>
    <row r="101" spans="2:10" x14ac:dyDescent="0.3">
      <c r="B101" s="59">
        <v>6901</v>
      </c>
      <c r="C101" s="51" t="s">
        <v>94</v>
      </c>
      <c r="D101" s="54">
        <v>4.5378621158770809</v>
      </c>
      <c r="E101" s="54">
        <v>1.8415111091673453</v>
      </c>
      <c r="F101" s="54">
        <v>1.2788188171950183</v>
      </c>
      <c r="G101" s="54">
        <v>3.1203299263623636</v>
      </c>
      <c r="H101" s="54">
        <v>7.6581920422394445</v>
      </c>
      <c r="I101" s="54">
        <v>4.402111142263105</v>
      </c>
      <c r="J101" s="54">
        <v>12.060303184502549</v>
      </c>
    </row>
    <row r="102" spans="2:10" x14ac:dyDescent="0.3">
      <c r="B102" s="59">
        <v>7001</v>
      </c>
      <c r="C102" s="51" t="s">
        <v>95</v>
      </c>
      <c r="D102" s="54">
        <v>3.6125424154832224</v>
      </c>
      <c r="E102" s="54">
        <v>1.6724761454189596</v>
      </c>
      <c r="F102" s="54">
        <v>1.2360389098155999</v>
      </c>
      <c r="G102" s="54">
        <v>2.9085150552345596</v>
      </c>
      <c r="H102" s="54">
        <v>6.521057470717782</v>
      </c>
      <c r="I102" s="54">
        <v>4.4404756372441003</v>
      </c>
      <c r="J102" s="54">
        <v>10.961533107961882</v>
      </c>
    </row>
    <row r="103" spans="2:10" x14ac:dyDescent="0.3">
      <c r="B103" s="59">
        <v>7210</v>
      </c>
      <c r="C103" s="51" t="s">
        <v>96</v>
      </c>
      <c r="D103" s="54">
        <v>6.7570139286172957</v>
      </c>
      <c r="E103" s="54">
        <v>1.229626061524417</v>
      </c>
      <c r="F103" s="54">
        <v>0.87206239879810554</v>
      </c>
      <c r="G103" s="54">
        <v>2.1016884603225225</v>
      </c>
      <c r="H103" s="54">
        <v>8.8587023889398182</v>
      </c>
      <c r="I103" s="54">
        <v>5.3363502991183385</v>
      </c>
      <c r="J103" s="54">
        <v>14.195052688058157</v>
      </c>
    </row>
    <row r="104" spans="2:10" x14ac:dyDescent="0.3">
      <c r="B104" s="59">
        <v>7310</v>
      </c>
      <c r="C104" s="51" t="s">
        <v>97</v>
      </c>
      <c r="D104" s="54">
        <v>7.3509382771874296</v>
      </c>
      <c r="E104" s="54">
        <v>1.8899087836267181</v>
      </c>
      <c r="F104" s="54">
        <v>1.3339346408093846</v>
      </c>
      <c r="G104" s="54">
        <v>3.2238434244361027</v>
      </c>
      <c r="H104" s="54">
        <v>10.574781701623532</v>
      </c>
      <c r="I104" s="54">
        <v>3.9392329087822251</v>
      </c>
      <c r="J104" s="54">
        <v>14.514014610405757</v>
      </c>
    </row>
    <row r="105" spans="2:10" x14ac:dyDescent="0.3">
      <c r="B105" s="59">
        <v>7501</v>
      </c>
      <c r="C105" s="51" t="s">
        <v>98</v>
      </c>
      <c r="D105" s="54">
        <v>4.4662319842152183</v>
      </c>
      <c r="E105" s="54">
        <v>1.1751607082347533</v>
      </c>
      <c r="F105" s="54">
        <v>1.0492051135274763</v>
      </c>
      <c r="G105" s="54">
        <v>2.2243658217622295</v>
      </c>
      <c r="H105" s="54">
        <v>6.6905978059774478</v>
      </c>
      <c r="I105" s="54">
        <v>4.9716097877399283</v>
      </c>
      <c r="J105" s="54">
        <v>11.662207593717376</v>
      </c>
    </row>
    <row r="106" spans="2:10" x14ac:dyDescent="0.3">
      <c r="B106" s="59">
        <v>7601</v>
      </c>
      <c r="C106" s="51" t="s">
        <v>99</v>
      </c>
      <c r="D106" s="54">
        <v>2.0102739726027399</v>
      </c>
      <c r="E106" s="54">
        <v>1.1468133052645977</v>
      </c>
      <c r="F106" s="54">
        <v>1.2257094087152114</v>
      </c>
      <c r="G106" s="54">
        <v>2.3725227139798091</v>
      </c>
      <c r="H106" s="54">
        <v>4.382796686582549</v>
      </c>
      <c r="I106" s="54">
        <v>4.0585443936770682</v>
      </c>
      <c r="J106" s="54">
        <v>8.4413410802596172</v>
      </c>
    </row>
    <row r="107" spans="2:10" x14ac:dyDescent="0.3">
      <c r="B107" s="59">
        <v>7701</v>
      </c>
      <c r="C107" s="51" t="s">
        <v>100</v>
      </c>
      <c r="D107" s="54">
        <v>5.6278182448838017</v>
      </c>
      <c r="E107" s="54">
        <v>1.2915696691637322</v>
      </c>
      <c r="F107" s="54">
        <v>0.84179548843277474</v>
      </c>
      <c r="G107" s="54">
        <v>2.1333651575965069</v>
      </c>
      <c r="H107" s="54">
        <v>7.7611834024803086</v>
      </c>
      <c r="I107" s="54">
        <v>5.1999195490157222</v>
      </c>
      <c r="J107" s="54">
        <v>12.961102951496031</v>
      </c>
    </row>
    <row r="108" spans="2:10" x14ac:dyDescent="0.3">
      <c r="B108" s="59">
        <v>8010</v>
      </c>
      <c r="C108" s="51" t="s">
        <v>101</v>
      </c>
      <c r="D108" s="54">
        <v>7.6694827287930343</v>
      </c>
      <c r="E108" s="54">
        <v>0.77578028478700534</v>
      </c>
      <c r="F108" s="54">
        <v>0.54543757907596857</v>
      </c>
      <c r="G108" s="54">
        <v>1.3212178638629739</v>
      </c>
      <c r="H108" s="54">
        <v>8.9907005926560082</v>
      </c>
      <c r="I108" s="54">
        <v>5.5710833533633544</v>
      </c>
      <c r="J108" s="54">
        <v>14.561783946019363</v>
      </c>
    </row>
    <row r="109" spans="2:10" x14ac:dyDescent="0.3">
      <c r="B109" s="59">
        <v>8110</v>
      </c>
      <c r="C109" s="51" t="s">
        <v>102</v>
      </c>
      <c r="D109" s="54">
        <v>5.0946624545769952</v>
      </c>
      <c r="E109" s="54">
        <v>1.2201672057107631</v>
      </c>
      <c r="F109" s="54">
        <v>0.84128189191609426</v>
      </c>
      <c r="G109" s="54">
        <v>2.0614490976268574</v>
      </c>
      <c r="H109" s="54">
        <v>7.1561115522038525</v>
      </c>
      <c r="I109" s="54">
        <v>5.1600757387317424</v>
      </c>
      <c r="J109" s="54">
        <v>12.316187290935595</v>
      </c>
    </row>
    <row r="110" spans="2:10" x14ac:dyDescent="0.3">
      <c r="B110" s="59">
        <v>8210</v>
      </c>
      <c r="C110" s="51" t="s">
        <v>103</v>
      </c>
      <c r="D110" s="54">
        <v>7.8211056213293562</v>
      </c>
      <c r="E110" s="54">
        <v>1.4282124768543583</v>
      </c>
      <c r="F110" s="54">
        <v>1.0717207360871031</v>
      </c>
      <c r="G110" s="54">
        <v>2.4999332129414613</v>
      </c>
      <c r="H110" s="54">
        <v>10.321038834270817</v>
      </c>
      <c r="I110" s="54">
        <v>3.6463952293392961</v>
      </c>
      <c r="J110" s="54">
        <v>13.967434063610114</v>
      </c>
    </row>
    <row r="111" spans="2:10" x14ac:dyDescent="0.3">
      <c r="B111" s="59">
        <v>8401</v>
      </c>
      <c r="C111" s="51" t="s">
        <v>104</v>
      </c>
      <c r="D111" s="54">
        <v>7.3149351777831848</v>
      </c>
      <c r="E111" s="54">
        <v>1.2317142931858751</v>
      </c>
      <c r="F111" s="54">
        <v>0.78334480338349599</v>
      </c>
      <c r="G111" s="54">
        <v>2.0150590965693711</v>
      </c>
      <c r="H111" s="54">
        <v>9.3299942743525559</v>
      </c>
      <c r="I111" s="54">
        <v>4.8295591232495916</v>
      </c>
      <c r="J111" s="54">
        <v>14.159553397602147</v>
      </c>
    </row>
    <row r="112" spans="2:10" x14ac:dyDescent="0.3">
      <c r="B112" s="59">
        <v>8601</v>
      </c>
      <c r="C112" s="51" t="s">
        <v>105</v>
      </c>
      <c r="D112" s="54">
        <v>7.3490799366838147</v>
      </c>
      <c r="E112" s="54">
        <v>0.77024743300968135</v>
      </c>
      <c r="F112" s="54">
        <v>0.5402413863574842</v>
      </c>
      <c r="G112" s="54">
        <v>1.3104888193671655</v>
      </c>
      <c r="H112" s="54">
        <v>8.6595687560509802</v>
      </c>
      <c r="I112" s="54">
        <v>5.7550119426359423</v>
      </c>
      <c r="J112" s="54">
        <v>14.414580698686922</v>
      </c>
    </row>
    <row r="113" spans="2:10" x14ac:dyDescent="0.3">
      <c r="B113" s="59">
        <v>8901</v>
      </c>
      <c r="C113" s="51" t="s">
        <v>106</v>
      </c>
      <c r="D113" s="54">
        <v>5.2938214622888911</v>
      </c>
      <c r="E113" s="54">
        <v>1.9580127432296661</v>
      </c>
      <c r="F113" s="54">
        <v>1.3307790745340446</v>
      </c>
      <c r="G113" s="54">
        <v>3.2887918177637108</v>
      </c>
      <c r="H113" s="54">
        <v>8.5826132800526018</v>
      </c>
      <c r="I113" s="54">
        <v>3.197155408988376</v>
      </c>
      <c r="J113" s="54">
        <v>11.779768689040978</v>
      </c>
    </row>
    <row r="114" spans="2:10" x14ac:dyDescent="0.3">
      <c r="B114" s="59">
        <v>9101</v>
      </c>
      <c r="C114" s="51" t="s">
        <v>107</v>
      </c>
      <c r="D114" s="54">
        <v>4.7747209712159782</v>
      </c>
      <c r="E114" s="54">
        <v>2.1634596746546162</v>
      </c>
      <c r="F114" s="54">
        <v>1.4915762496776059</v>
      </c>
      <c r="G114" s="54">
        <v>3.6550359243322221</v>
      </c>
      <c r="H114" s="54">
        <v>8.4297568955482003</v>
      </c>
      <c r="I114" s="54">
        <v>3.6512663779908738</v>
      </c>
      <c r="J114" s="54">
        <v>12.081023273539074</v>
      </c>
    </row>
    <row r="115" spans="2:10" x14ac:dyDescent="0.3">
      <c r="B115" s="59">
        <v>9201</v>
      </c>
      <c r="C115" s="51" t="s">
        <v>108</v>
      </c>
      <c r="D115" s="54">
        <v>2.626731592645454</v>
      </c>
      <c r="E115" s="54">
        <v>2.1748411263341518</v>
      </c>
      <c r="F115" s="54">
        <v>1.5758635783814849</v>
      </c>
      <c r="G115" s="54">
        <v>3.7507047047156368</v>
      </c>
      <c r="H115" s="54">
        <v>6.3774362973610907</v>
      </c>
      <c r="I115" s="54">
        <v>3.3109655271442984</v>
      </c>
      <c r="J115" s="54">
        <v>9.6884018245053891</v>
      </c>
    </row>
    <row r="116" spans="2:10" x14ac:dyDescent="0.3">
      <c r="B116" s="59">
        <v>9401</v>
      </c>
      <c r="C116" s="51" t="s">
        <v>109</v>
      </c>
      <c r="D116" s="54">
        <v>6.7354866249288561</v>
      </c>
      <c r="E116" s="54">
        <v>1.2970732677249477</v>
      </c>
      <c r="F116" s="54">
        <v>0.94408136799426901</v>
      </c>
      <c r="G116" s="54">
        <v>2.2411546357192167</v>
      </c>
      <c r="H116" s="54">
        <v>8.9766412606480728</v>
      </c>
      <c r="I116" s="54">
        <v>3.1799612714303152</v>
      </c>
      <c r="J116" s="54">
        <v>12.156602532078388</v>
      </c>
    </row>
    <row r="117" spans="2:10" x14ac:dyDescent="0.3">
      <c r="B117" s="59">
        <v>9402</v>
      </c>
      <c r="C117" s="51" t="s">
        <v>110</v>
      </c>
      <c r="D117" s="54">
        <v>4.5567076292882742</v>
      </c>
      <c r="E117" s="54">
        <v>1.6355725809467059</v>
      </c>
      <c r="F117" s="54">
        <v>1.1944899782788825</v>
      </c>
      <c r="G117" s="54">
        <v>2.8300625592255884</v>
      </c>
      <c r="H117" s="54">
        <v>7.3867701885138626</v>
      </c>
      <c r="I117" s="54">
        <v>3.3127420787338089</v>
      </c>
      <c r="J117" s="54">
        <v>10.699512267247671</v>
      </c>
    </row>
    <row r="118" spans="2:10" x14ac:dyDescent="0.3">
      <c r="B118" s="59">
        <v>9501</v>
      </c>
      <c r="C118" s="51" t="s">
        <v>111</v>
      </c>
      <c r="D118" s="54">
        <v>6.3668785952164697</v>
      </c>
      <c r="E118" s="54">
        <v>2.0522039704139665</v>
      </c>
      <c r="F118" s="54">
        <v>1.4032276407345989</v>
      </c>
      <c r="G118" s="54">
        <v>3.4554316111485655</v>
      </c>
      <c r="H118" s="54">
        <v>9.8223102063650352</v>
      </c>
      <c r="I118" s="54">
        <v>3.9897617029135493</v>
      </c>
      <c r="J118" s="54">
        <v>13.812071909278584</v>
      </c>
    </row>
    <row r="119" spans="2:10" x14ac:dyDescent="0.3">
      <c r="B119" s="59">
        <v>9502</v>
      </c>
      <c r="C119" s="51" t="s">
        <v>112</v>
      </c>
      <c r="D119" s="54">
        <v>10.915580992544619</v>
      </c>
      <c r="E119" s="54">
        <v>0.28375842996904477</v>
      </c>
      <c r="F119" s="54">
        <v>0.22337539032759612</v>
      </c>
      <c r="G119" s="54">
        <v>0.50713382029664089</v>
      </c>
      <c r="H119" s="54">
        <v>11.42271481284126</v>
      </c>
      <c r="I119" s="54">
        <v>5.4104302209041926</v>
      </c>
      <c r="J119" s="54">
        <v>16.833145033745453</v>
      </c>
    </row>
    <row r="120" spans="2:10" x14ac:dyDescent="0.3"/>
    <row r="121" spans="2:10" x14ac:dyDescent="0.3">
      <c r="B121" s="57" t="s">
        <v>794</v>
      </c>
    </row>
    <row r="122" spans="2:10" x14ac:dyDescent="0.3"/>
    <row r="123" spans="2:10" x14ac:dyDescent="0.3">
      <c r="B123" s="57" t="s">
        <v>855</v>
      </c>
    </row>
    <row r="124" spans="2:10" x14ac:dyDescent="0.3"/>
  </sheetData>
  <sheetProtection algorithmName="SHA-512" hashValue="BmzEtseYwdGp86da1AX/xUG8gLTlfvEbq82FeUlWdxLnGrhrJjN8ga56DzjPEJY+NvsGBfpUX98vfvoGKMlt9Q==" saltValue="9OLpRcDmIGNGcGzuaGnb+Q==" spinCount="100000" sheet="1" objects="1" scenarios="1" selectLockedCells="1" selectUn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075B-F6B8-4797-9FB1-B91C51D569EF}">
  <sheetPr codeName="Sheet8">
    <tabColor rgb="FF000000"/>
  </sheetPr>
  <dimension ref="A1"/>
  <sheetViews>
    <sheetView workbookViewId="0">
      <selection sqref="A1:XFD1048576"/>
    </sheetView>
  </sheetViews>
  <sheetFormatPr defaultRowHeight="14.5" x14ac:dyDescent="0.35"/>
  <sheetData/>
  <sheetProtection algorithmName="SHA-512" hashValue="WdVnIp6YpFh42FnMRTscQidfI0DpULamtiUbpjsflrdSpXE/GTMdZCDEGizyACeW/p2t7aRwwKqN6IRd9Xkjsw==" saltValue="ElXsAgdriwKJwWdd8/qqRg=="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B4D50-92FB-4EE1-B1AE-675ADE2A2243}">
  <sheetPr codeName="Sheet10">
    <tabColor theme="0" tint="-0.34998626667073579"/>
  </sheetPr>
  <dimension ref="A1:O628"/>
  <sheetViews>
    <sheetView showGridLines="0" zoomScaleNormal="100" workbookViewId="0">
      <pane ySplit="5" topLeftCell="A6" activePane="bottomLeft" state="frozen"/>
      <selection sqref="A1:XFD1048576"/>
      <selection pane="bottomLeft" sqref="A1:XFD1048576"/>
    </sheetView>
  </sheetViews>
  <sheetFormatPr defaultColWidth="9.1796875" defaultRowHeight="14.5" x14ac:dyDescent="0.35"/>
  <cols>
    <col min="1" max="1" width="14" customWidth="1"/>
    <col min="2" max="2" width="27.36328125" customWidth="1"/>
    <col min="3" max="3" width="15.54296875" style="5" customWidth="1"/>
    <col min="4" max="4" width="32.6328125" customWidth="1"/>
    <col min="5" max="5" width="17.453125" customWidth="1"/>
    <col min="6" max="7" width="7.7265625" customWidth="1"/>
    <col min="8" max="8" width="7.81640625" customWidth="1"/>
    <col min="9" max="9" width="7.1796875" customWidth="1"/>
    <col min="10" max="11" width="7.7265625" customWidth="1"/>
    <col min="257" max="257" width="18.54296875" customWidth="1"/>
    <col min="258" max="258" width="80.7265625" customWidth="1"/>
    <col min="259" max="259" width="18.54296875" customWidth="1"/>
    <col min="260" max="260" width="80.7265625" customWidth="1"/>
    <col min="261" max="261" width="17.453125" customWidth="1"/>
    <col min="262" max="263" width="7.7265625" customWidth="1"/>
    <col min="264" max="264" width="7.81640625" customWidth="1"/>
    <col min="265" max="265" width="7.1796875" customWidth="1"/>
    <col min="266" max="267" width="7.7265625" customWidth="1"/>
    <col min="513" max="513" width="18.54296875" customWidth="1"/>
    <col min="514" max="514" width="80.7265625" customWidth="1"/>
    <col min="515" max="515" width="18.54296875" customWidth="1"/>
    <col min="516" max="516" width="80.7265625" customWidth="1"/>
    <col min="517" max="517" width="17.453125" customWidth="1"/>
    <col min="518" max="519" width="7.7265625" customWidth="1"/>
    <col min="520" max="520" width="7.81640625" customWidth="1"/>
    <col min="521" max="521" width="7.1796875" customWidth="1"/>
    <col min="522" max="523" width="7.7265625" customWidth="1"/>
    <col min="769" max="769" width="18.54296875" customWidth="1"/>
    <col min="770" max="770" width="80.7265625" customWidth="1"/>
    <col min="771" max="771" width="18.54296875" customWidth="1"/>
    <col min="772" max="772" width="80.7265625" customWidth="1"/>
    <col min="773" max="773" width="17.453125" customWidth="1"/>
    <col min="774" max="775" width="7.7265625" customWidth="1"/>
    <col min="776" max="776" width="7.81640625" customWidth="1"/>
    <col min="777" max="777" width="7.1796875" customWidth="1"/>
    <col min="778" max="779" width="7.7265625" customWidth="1"/>
    <col min="1025" max="1025" width="18.54296875" customWidth="1"/>
    <col min="1026" max="1026" width="80.7265625" customWidth="1"/>
    <col min="1027" max="1027" width="18.54296875" customWidth="1"/>
    <col min="1028" max="1028" width="80.7265625" customWidth="1"/>
    <col min="1029" max="1029" width="17.453125" customWidth="1"/>
    <col min="1030" max="1031" width="7.7265625" customWidth="1"/>
    <col min="1032" max="1032" width="7.81640625" customWidth="1"/>
    <col min="1033" max="1033" width="7.1796875" customWidth="1"/>
    <col min="1034" max="1035" width="7.7265625" customWidth="1"/>
    <col min="1281" max="1281" width="18.54296875" customWidth="1"/>
    <col min="1282" max="1282" width="80.7265625" customWidth="1"/>
    <col min="1283" max="1283" width="18.54296875" customWidth="1"/>
    <col min="1284" max="1284" width="80.7265625" customWidth="1"/>
    <col min="1285" max="1285" width="17.453125" customWidth="1"/>
    <col min="1286" max="1287" width="7.7265625" customWidth="1"/>
    <col min="1288" max="1288" width="7.81640625" customWidth="1"/>
    <col min="1289" max="1289" width="7.1796875" customWidth="1"/>
    <col min="1290" max="1291" width="7.7265625" customWidth="1"/>
    <col min="1537" max="1537" width="18.54296875" customWidth="1"/>
    <col min="1538" max="1538" width="80.7265625" customWidth="1"/>
    <col min="1539" max="1539" width="18.54296875" customWidth="1"/>
    <col min="1540" max="1540" width="80.7265625" customWidth="1"/>
    <col min="1541" max="1541" width="17.453125" customWidth="1"/>
    <col min="1542" max="1543" width="7.7265625" customWidth="1"/>
    <col min="1544" max="1544" width="7.81640625" customWidth="1"/>
    <col min="1545" max="1545" width="7.1796875" customWidth="1"/>
    <col min="1546" max="1547" width="7.7265625" customWidth="1"/>
    <col min="1793" max="1793" width="18.54296875" customWidth="1"/>
    <col min="1794" max="1794" width="80.7265625" customWidth="1"/>
    <col min="1795" max="1795" width="18.54296875" customWidth="1"/>
    <col min="1796" max="1796" width="80.7265625" customWidth="1"/>
    <col min="1797" max="1797" width="17.453125" customWidth="1"/>
    <col min="1798" max="1799" width="7.7265625" customWidth="1"/>
    <col min="1800" max="1800" width="7.81640625" customWidth="1"/>
    <col min="1801" max="1801" width="7.1796875" customWidth="1"/>
    <col min="1802" max="1803" width="7.7265625" customWidth="1"/>
    <col min="2049" max="2049" width="18.54296875" customWidth="1"/>
    <col min="2050" max="2050" width="80.7265625" customWidth="1"/>
    <col min="2051" max="2051" width="18.54296875" customWidth="1"/>
    <col min="2052" max="2052" width="80.7265625" customWidth="1"/>
    <col min="2053" max="2053" width="17.453125" customWidth="1"/>
    <col min="2054" max="2055" width="7.7265625" customWidth="1"/>
    <col min="2056" max="2056" width="7.81640625" customWidth="1"/>
    <col min="2057" max="2057" width="7.1796875" customWidth="1"/>
    <col min="2058" max="2059" width="7.7265625" customWidth="1"/>
    <col min="2305" max="2305" width="18.54296875" customWidth="1"/>
    <col min="2306" max="2306" width="80.7265625" customWidth="1"/>
    <col min="2307" max="2307" width="18.54296875" customWidth="1"/>
    <col min="2308" max="2308" width="80.7265625" customWidth="1"/>
    <col min="2309" max="2309" width="17.453125" customWidth="1"/>
    <col min="2310" max="2311" width="7.7265625" customWidth="1"/>
    <col min="2312" max="2312" width="7.81640625" customWidth="1"/>
    <col min="2313" max="2313" width="7.1796875" customWidth="1"/>
    <col min="2314" max="2315" width="7.7265625" customWidth="1"/>
    <col min="2561" max="2561" width="18.54296875" customWidth="1"/>
    <col min="2562" max="2562" width="80.7265625" customWidth="1"/>
    <col min="2563" max="2563" width="18.54296875" customWidth="1"/>
    <col min="2564" max="2564" width="80.7265625" customWidth="1"/>
    <col min="2565" max="2565" width="17.453125" customWidth="1"/>
    <col min="2566" max="2567" width="7.7265625" customWidth="1"/>
    <col min="2568" max="2568" width="7.81640625" customWidth="1"/>
    <col min="2569" max="2569" width="7.1796875" customWidth="1"/>
    <col min="2570" max="2571" width="7.7265625" customWidth="1"/>
    <col min="2817" max="2817" width="18.54296875" customWidth="1"/>
    <col min="2818" max="2818" width="80.7265625" customWidth="1"/>
    <col min="2819" max="2819" width="18.54296875" customWidth="1"/>
    <col min="2820" max="2820" width="80.7265625" customWidth="1"/>
    <col min="2821" max="2821" width="17.453125" customWidth="1"/>
    <col min="2822" max="2823" width="7.7265625" customWidth="1"/>
    <col min="2824" max="2824" width="7.81640625" customWidth="1"/>
    <col min="2825" max="2825" width="7.1796875" customWidth="1"/>
    <col min="2826" max="2827" width="7.7265625" customWidth="1"/>
    <col min="3073" max="3073" width="18.54296875" customWidth="1"/>
    <col min="3074" max="3074" width="80.7265625" customWidth="1"/>
    <col min="3075" max="3075" width="18.54296875" customWidth="1"/>
    <col min="3076" max="3076" width="80.7265625" customWidth="1"/>
    <col min="3077" max="3077" width="17.453125" customWidth="1"/>
    <col min="3078" max="3079" width="7.7265625" customWidth="1"/>
    <col min="3080" max="3080" width="7.81640625" customWidth="1"/>
    <col min="3081" max="3081" width="7.1796875" customWidth="1"/>
    <col min="3082" max="3083" width="7.7265625" customWidth="1"/>
    <col min="3329" max="3329" width="18.54296875" customWidth="1"/>
    <col min="3330" max="3330" width="80.7265625" customWidth="1"/>
    <col min="3331" max="3331" width="18.54296875" customWidth="1"/>
    <col min="3332" max="3332" width="80.7265625" customWidth="1"/>
    <col min="3333" max="3333" width="17.453125" customWidth="1"/>
    <col min="3334" max="3335" width="7.7265625" customWidth="1"/>
    <col min="3336" max="3336" width="7.81640625" customWidth="1"/>
    <col min="3337" max="3337" width="7.1796875" customWidth="1"/>
    <col min="3338" max="3339" width="7.7265625" customWidth="1"/>
    <col min="3585" max="3585" width="18.54296875" customWidth="1"/>
    <col min="3586" max="3586" width="80.7265625" customWidth="1"/>
    <col min="3587" max="3587" width="18.54296875" customWidth="1"/>
    <col min="3588" max="3588" width="80.7265625" customWidth="1"/>
    <col min="3589" max="3589" width="17.453125" customWidth="1"/>
    <col min="3590" max="3591" width="7.7265625" customWidth="1"/>
    <col min="3592" max="3592" width="7.81640625" customWidth="1"/>
    <col min="3593" max="3593" width="7.1796875" customWidth="1"/>
    <col min="3594" max="3595" width="7.7265625" customWidth="1"/>
    <col min="3841" max="3841" width="18.54296875" customWidth="1"/>
    <col min="3842" max="3842" width="80.7265625" customWidth="1"/>
    <col min="3843" max="3843" width="18.54296875" customWidth="1"/>
    <col min="3844" max="3844" width="80.7265625" customWidth="1"/>
    <col min="3845" max="3845" width="17.453125" customWidth="1"/>
    <col min="3846" max="3847" width="7.7265625" customWidth="1"/>
    <col min="3848" max="3848" width="7.81640625" customWidth="1"/>
    <col min="3849" max="3849" width="7.1796875" customWidth="1"/>
    <col min="3850" max="3851" width="7.7265625" customWidth="1"/>
    <col min="4097" max="4097" width="18.54296875" customWidth="1"/>
    <col min="4098" max="4098" width="80.7265625" customWidth="1"/>
    <col min="4099" max="4099" width="18.54296875" customWidth="1"/>
    <col min="4100" max="4100" width="80.7265625" customWidth="1"/>
    <col min="4101" max="4101" width="17.453125" customWidth="1"/>
    <col min="4102" max="4103" width="7.7265625" customWidth="1"/>
    <col min="4104" max="4104" width="7.81640625" customWidth="1"/>
    <col min="4105" max="4105" width="7.1796875" customWidth="1"/>
    <col min="4106" max="4107" width="7.7265625" customWidth="1"/>
    <col min="4353" max="4353" width="18.54296875" customWidth="1"/>
    <col min="4354" max="4354" width="80.7265625" customWidth="1"/>
    <col min="4355" max="4355" width="18.54296875" customWidth="1"/>
    <col min="4356" max="4356" width="80.7265625" customWidth="1"/>
    <col min="4357" max="4357" width="17.453125" customWidth="1"/>
    <col min="4358" max="4359" width="7.7265625" customWidth="1"/>
    <col min="4360" max="4360" width="7.81640625" customWidth="1"/>
    <col min="4361" max="4361" width="7.1796875" customWidth="1"/>
    <col min="4362" max="4363" width="7.7265625" customWidth="1"/>
    <col min="4609" max="4609" width="18.54296875" customWidth="1"/>
    <col min="4610" max="4610" width="80.7265625" customWidth="1"/>
    <col min="4611" max="4611" width="18.54296875" customWidth="1"/>
    <col min="4612" max="4612" width="80.7265625" customWidth="1"/>
    <col min="4613" max="4613" width="17.453125" customWidth="1"/>
    <col min="4614" max="4615" width="7.7265625" customWidth="1"/>
    <col min="4616" max="4616" width="7.81640625" customWidth="1"/>
    <col min="4617" max="4617" width="7.1796875" customWidth="1"/>
    <col min="4618" max="4619" width="7.7265625" customWidth="1"/>
    <col min="4865" max="4865" width="18.54296875" customWidth="1"/>
    <col min="4866" max="4866" width="80.7265625" customWidth="1"/>
    <col min="4867" max="4867" width="18.54296875" customWidth="1"/>
    <col min="4868" max="4868" width="80.7265625" customWidth="1"/>
    <col min="4869" max="4869" width="17.453125" customWidth="1"/>
    <col min="4870" max="4871" width="7.7265625" customWidth="1"/>
    <col min="4872" max="4872" width="7.81640625" customWidth="1"/>
    <col min="4873" max="4873" width="7.1796875" customWidth="1"/>
    <col min="4874" max="4875" width="7.7265625" customWidth="1"/>
    <col min="5121" max="5121" width="18.54296875" customWidth="1"/>
    <col min="5122" max="5122" width="80.7265625" customWidth="1"/>
    <col min="5123" max="5123" width="18.54296875" customWidth="1"/>
    <col min="5124" max="5124" width="80.7265625" customWidth="1"/>
    <col min="5125" max="5125" width="17.453125" customWidth="1"/>
    <col min="5126" max="5127" width="7.7265625" customWidth="1"/>
    <col min="5128" max="5128" width="7.81640625" customWidth="1"/>
    <col min="5129" max="5129" width="7.1796875" customWidth="1"/>
    <col min="5130" max="5131" width="7.7265625" customWidth="1"/>
    <col min="5377" max="5377" width="18.54296875" customWidth="1"/>
    <col min="5378" max="5378" width="80.7265625" customWidth="1"/>
    <col min="5379" max="5379" width="18.54296875" customWidth="1"/>
    <col min="5380" max="5380" width="80.7265625" customWidth="1"/>
    <col min="5381" max="5381" width="17.453125" customWidth="1"/>
    <col min="5382" max="5383" width="7.7265625" customWidth="1"/>
    <col min="5384" max="5384" width="7.81640625" customWidth="1"/>
    <col min="5385" max="5385" width="7.1796875" customWidth="1"/>
    <col min="5386" max="5387" width="7.7265625" customWidth="1"/>
    <col min="5633" max="5633" width="18.54296875" customWidth="1"/>
    <col min="5634" max="5634" width="80.7265625" customWidth="1"/>
    <col min="5635" max="5635" width="18.54296875" customWidth="1"/>
    <col min="5636" max="5636" width="80.7265625" customWidth="1"/>
    <col min="5637" max="5637" width="17.453125" customWidth="1"/>
    <col min="5638" max="5639" width="7.7265625" customWidth="1"/>
    <col min="5640" max="5640" width="7.81640625" customWidth="1"/>
    <col min="5641" max="5641" width="7.1796875" customWidth="1"/>
    <col min="5642" max="5643" width="7.7265625" customWidth="1"/>
    <col min="5889" max="5889" width="18.54296875" customWidth="1"/>
    <col min="5890" max="5890" width="80.7265625" customWidth="1"/>
    <col min="5891" max="5891" width="18.54296875" customWidth="1"/>
    <col min="5892" max="5892" width="80.7265625" customWidth="1"/>
    <col min="5893" max="5893" width="17.453125" customWidth="1"/>
    <col min="5894" max="5895" width="7.7265625" customWidth="1"/>
    <col min="5896" max="5896" width="7.81640625" customWidth="1"/>
    <col min="5897" max="5897" width="7.1796875" customWidth="1"/>
    <col min="5898" max="5899" width="7.7265625" customWidth="1"/>
    <col min="6145" max="6145" width="18.54296875" customWidth="1"/>
    <col min="6146" max="6146" width="80.7265625" customWidth="1"/>
    <col min="6147" max="6147" width="18.54296875" customWidth="1"/>
    <col min="6148" max="6148" width="80.7265625" customWidth="1"/>
    <col min="6149" max="6149" width="17.453125" customWidth="1"/>
    <col min="6150" max="6151" width="7.7265625" customWidth="1"/>
    <col min="6152" max="6152" width="7.81640625" customWidth="1"/>
    <col min="6153" max="6153" width="7.1796875" customWidth="1"/>
    <col min="6154" max="6155" width="7.7265625" customWidth="1"/>
    <col min="6401" max="6401" width="18.54296875" customWidth="1"/>
    <col min="6402" max="6402" width="80.7265625" customWidth="1"/>
    <col min="6403" max="6403" width="18.54296875" customWidth="1"/>
    <col min="6404" max="6404" width="80.7265625" customWidth="1"/>
    <col min="6405" max="6405" width="17.453125" customWidth="1"/>
    <col min="6406" max="6407" width="7.7265625" customWidth="1"/>
    <col min="6408" max="6408" width="7.81640625" customWidth="1"/>
    <col min="6409" max="6409" width="7.1796875" customWidth="1"/>
    <col min="6410" max="6411" width="7.7265625" customWidth="1"/>
    <col min="6657" max="6657" width="18.54296875" customWidth="1"/>
    <col min="6658" max="6658" width="80.7265625" customWidth="1"/>
    <col min="6659" max="6659" width="18.54296875" customWidth="1"/>
    <col min="6660" max="6660" width="80.7265625" customWidth="1"/>
    <col min="6661" max="6661" width="17.453125" customWidth="1"/>
    <col min="6662" max="6663" width="7.7265625" customWidth="1"/>
    <col min="6664" max="6664" width="7.81640625" customWidth="1"/>
    <col min="6665" max="6665" width="7.1796875" customWidth="1"/>
    <col min="6666" max="6667" width="7.7265625" customWidth="1"/>
    <col min="6913" max="6913" width="18.54296875" customWidth="1"/>
    <col min="6914" max="6914" width="80.7265625" customWidth="1"/>
    <col min="6915" max="6915" width="18.54296875" customWidth="1"/>
    <col min="6916" max="6916" width="80.7265625" customWidth="1"/>
    <col min="6917" max="6917" width="17.453125" customWidth="1"/>
    <col min="6918" max="6919" width="7.7265625" customWidth="1"/>
    <col min="6920" max="6920" width="7.81640625" customWidth="1"/>
    <col min="6921" max="6921" width="7.1796875" customWidth="1"/>
    <col min="6922" max="6923" width="7.7265625" customWidth="1"/>
    <col min="7169" max="7169" width="18.54296875" customWidth="1"/>
    <col min="7170" max="7170" width="80.7265625" customWidth="1"/>
    <col min="7171" max="7171" width="18.54296875" customWidth="1"/>
    <col min="7172" max="7172" width="80.7265625" customWidth="1"/>
    <col min="7173" max="7173" width="17.453125" customWidth="1"/>
    <col min="7174" max="7175" width="7.7265625" customWidth="1"/>
    <col min="7176" max="7176" width="7.81640625" customWidth="1"/>
    <col min="7177" max="7177" width="7.1796875" customWidth="1"/>
    <col min="7178" max="7179" width="7.7265625" customWidth="1"/>
    <col min="7425" max="7425" width="18.54296875" customWidth="1"/>
    <col min="7426" max="7426" width="80.7265625" customWidth="1"/>
    <col min="7427" max="7427" width="18.54296875" customWidth="1"/>
    <col min="7428" max="7428" width="80.7265625" customWidth="1"/>
    <col min="7429" max="7429" width="17.453125" customWidth="1"/>
    <col min="7430" max="7431" width="7.7265625" customWidth="1"/>
    <col min="7432" max="7432" width="7.81640625" customWidth="1"/>
    <col min="7433" max="7433" width="7.1796875" customWidth="1"/>
    <col min="7434" max="7435" width="7.7265625" customWidth="1"/>
    <col min="7681" max="7681" width="18.54296875" customWidth="1"/>
    <col min="7682" max="7682" width="80.7265625" customWidth="1"/>
    <col min="7683" max="7683" width="18.54296875" customWidth="1"/>
    <col min="7684" max="7684" width="80.7265625" customWidth="1"/>
    <col min="7685" max="7685" width="17.453125" customWidth="1"/>
    <col min="7686" max="7687" width="7.7265625" customWidth="1"/>
    <col min="7688" max="7688" width="7.81640625" customWidth="1"/>
    <col min="7689" max="7689" width="7.1796875" customWidth="1"/>
    <col min="7690" max="7691" width="7.7265625" customWidth="1"/>
    <col min="7937" max="7937" width="18.54296875" customWidth="1"/>
    <col min="7938" max="7938" width="80.7265625" customWidth="1"/>
    <col min="7939" max="7939" width="18.54296875" customWidth="1"/>
    <col min="7940" max="7940" width="80.7265625" customWidth="1"/>
    <col min="7941" max="7941" width="17.453125" customWidth="1"/>
    <col min="7942" max="7943" width="7.7265625" customWidth="1"/>
    <col min="7944" max="7944" width="7.81640625" customWidth="1"/>
    <col min="7945" max="7945" width="7.1796875" customWidth="1"/>
    <col min="7946" max="7947" width="7.7265625" customWidth="1"/>
    <col min="8193" max="8193" width="18.54296875" customWidth="1"/>
    <col min="8194" max="8194" width="80.7265625" customWidth="1"/>
    <col min="8195" max="8195" width="18.54296875" customWidth="1"/>
    <col min="8196" max="8196" width="80.7265625" customWidth="1"/>
    <col min="8197" max="8197" width="17.453125" customWidth="1"/>
    <col min="8198" max="8199" width="7.7265625" customWidth="1"/>
    <col min="8200" max="8200" width="7.81640625" customWidth="1"/>
    <col min="8201" max="8201" width="7.1796875" customWidth="1"/>
    <col min="8202" max="8203" width="7.7265625" customWidth="1"/>
    <col min="8449" max="8449" width="18.54296875" customWidth="1"/>
    <col min="8450" max="8450" width="80.7265625" customWidth="1"/>
    <col min="8451" max="8451" width="18.54296875" customWidth="1"/>
    <col min="8452" max="8452" width="80.7265625" customWidth="1"/>
    <col min="8453" max="8453" width="17.453125" customWidth="1"/>
    <col min="8454" max="8455" width="7.7265625" customWidth="1"/>
    <col min="8456" max="8456" width="7.81640625" customWidth="1"/>
    <col min="8457" max="8457" width="7.1796875" customWidth="1"/>
    <col min="8458" max="8459" width="7.7265625" customWidth="1"/>
    <col min="8705" max="8705" width="18.54296875" customWidth="1"/>
    <col min="8706" max="8706" width="80.7265625" customWidth="1"/>
    <col min="8707" max="8707" width="18.54296875" customWidth="1"/>
    <col min="8708" max="8708" width="80.7265625" customWidth="1"/>
    <col min="8709" max="8709" width="17.453125" customWidth="1"/>
    <col min="8710" max="8711" width="7.7265625" customWidth="1"/>
    <col min="8712" max="8712" width="7.81640625" customWidth="1"/>
    <col min="8713" max="8713" width="7.1796875" customWidth="1"/>
    <col min="8714" max="8715" width="7.7265625" customWidth="1"/>
    <col min="8961" max="8961" width="18.54296875" customWidth="1"/>
    <col min="8962" max="8962" width="80.7265625" customWidth="1"/>
    <col min="8963" max="8963" width="18.54296875" customWidth="1"/>
    <col min="8964" max="8964" width="80.7265625" customWidth="1"/>
    <col min="8965" max="8965" width="17.453125" customWidth="1"/>
    <col min="8966" max="8967" width="7.7265625" customWidth="1"/>
    <col min="8968" max="8968" width="7.81640625" customWidth="1"/>
    <col min="8969" max="8969" width="7.1796875" customWidth="1"/>
    <col min="8970" max="8971" width="7.7265625" customWidth="1"/>
    <col min="9217" max="9217" width="18.54296875" customWidth="1"/>
    <col min="9218" max="9218" width="80.7265625" customWidth="1"/>
    <col min="9219" max="9219" width="18.54296875" customWidth="1"/>
    <col min="9220" max="9220" width="80.7265625" customWidth="1"/>
    <col min="9221" max="9221" width="17.453125" customWidth="1"/>
    <col min="9222" max="9223" width="7.7265625" customWidth="1"/>
    <col min="9224" max="9224" width="7.81640625" customWidth="1"/>
    <col min="9225" max="9225" width="7.1796875" customWidth="1"/>
    <col min="9226" max="9227" width="7.7265625" customWidth="1"/>
    <col min="9473" max="9473" width="18.54296875" customWidth="1"/>
    <col min="9474" max="9474" width="80.7265625" customWidth="1"/>
    <col min="9475" max="9475" width="18.54296875" customWidth="1"/>
    <col min="9476" max="9476" width="80.7265625" customWidth="1"/>
    <col min="9477" max="9477" width="17.453125" customWidth="1"/>
    <col min="9478" max="9479" width="7.7265625" customWidth="1"/>
    <col min="9480" max="9480" width="7.81640625" customWidth="1"/>
    <col min="9481" max="9481" width="7.1796875" customWidth="1"/>
    <col min="9482" max="9483" width="7.7265625" customWidth="1"/>
    <col min="9729" max="9729" width="18.54296875" customWidth="1"/>
    <col min="9730" max="9730" width="80.7265625" customWidth="1"/>
    <col min="9731" max="9731" width="18.54296875" customWidth="1"/>
    <col min="9732" max="9732" width="80.7265625" customWidth="1"/>
    <col min="9733" max="9733" width="17.453125" customWidth="1"/>
    <col min="9734" max="9735" width="7.7265625" customWidth="1"/>
    <col min="9736" max="9736" width="7.81640625" customWidth="1"/>
    <col min="9737" max="9737" width="7.1796875" customWidth="1"/>
    <col min="9738" max="9739" width="7.7265625" customWidth="1"/>
    <col min="9985" max="9985" width="18.54296875" customWidth="1"/>
    <col min="9986" max="9986" width="80.7265625" customWidth="1"/>
    <col min="9987" max="9987" width="18.54296875" customWidth="1"/>
    <col min="9988" max="9988" width="80.7265625" customWidth="1"/>
    <col min="9989" max="9989" width="17.453125" customWidth="1"/>
    <col min="9990" max="9991" width="7.7265625" customWidth="1"/>
    <col min="9992" max="9992" width="7.81640625" customWidth="1"/>
    <col min="9993" max="9993" width="7.1796875" customWidth="1"/>
    <col min="9994" max="9995" width="7.7265625" customWidth="1"/>
    <col min="10241" max="10241" width="18.54296875" customWidth="1"/>
    <col min="10242" max="10242" width="80.7265625" customWidth="1"/>
    <col min="10243" max="10243" width="18.54296875" customWidth="1"/>
    <col min="10244" max="10244" width="80.7265625" customWidth="1"/>
    <col min="10245" max="10245" width="17.453125" customWidth="1"/>
    <col min="10246" max="10247" width="7.7265625" customWidth="1"/>
    <col min="10248" max="10248" width="7.81640625" customWidth="1"/>
    <col min="10249" max="10249" width="7.1796875" customWidth="1"/>
    <col min="10250" max="10251" width="7.7265625" customWidth="1"/>
    <col min="10497" max="10497" width="18.54296875" customWidth="1"/>
    <col min="10498" max="10498" width="80.7265625" customWidth="1"/>
    <col min="10499" max="10499" width="18.54296875" customWidth="1"/>
    <col min="10500" max="10500" width="80.7265625" customWidth="1"/>
    <col min="10501" max="10501" width="17.453125" customWidth="1"/>
    <col min="10502" max="10503" width="7.7265625" customWidth="1"/>
    <col min="10504" max="10504" width="7.81640625" customWidth="1"/>
    <col min="10505" max="10505" width="7.1796875" customWidth="1"/>
    <col min="10506" max="10507" width="7.7265625" customWidth="1"/>
    <col min="10753" max="10753" width="18.54296875" customWidth="1"/>
    <col min="10754" max="10754" width="80.7265625" customWidth="1"/>
    <col min="10755" max="10755" width="18.54296875" customWidth="1"/>
    <col min="10756" max="10756" width="80.7265625" customWidth="1"/>
    <col min="10757" max="10757" width="17.453125" customWidth="1"/>
    <col min="10758" max="10759" width="7.7265625" customWidth="1"/>
    <col min="10760" max="10760" width="7.81640625" customWidth="1"/>
    <col min="10761" max="10761" width="7.1796875" customWidth="1"/>
    <col min="10762" max="10763" width="7.7265625" customWidth="1"/>
    <col min="11009" max="11009" width="18.54296875" customWidth="1"/>
    <col min="11010" max="11010" width="80.7265625" customWidth="1"/>
    <col min="11011" max="11011" width="18.54296875" customWidth="1"/>
    <col min="11012" max="11012" width="80.7265625" customWidth="1"/>
    <col min="11013" max="11013" width="17.453125" customWidth="1"/>
    <col min="11014" max="11015" width="7.7265625" customWidth="1"/>
    <col min="11016" max="11016" width="7.81640625" customWidth="1"/>
    <col min="11017" max="11017" width="7.1796875" customWidth="1"/>
    <col min="11018" max="11019" width="7.7265625" customWidth="1"/>
    <col min="11265" max="11265" width="18.54296875" customWidth="1"/>
    <col min="11266" max="11266" width="80.7265625" customWidth="1"/>
    <col min="11267" max="11267" width="18.54296875" customWidth="1"/>
    <col min="11268" max="11268" width="80.7265625" customWidth="1"/>
    <col min="11269" max="11269" width="17.453125" customWidth="1"/>
    <col min="11270" max="11271" width="7.7265625" customWidth="1"/>
    <col min="11272" max="11272" width="7.81640625" customWidth="1"/>
    <col min="11273" max="11273" width="7.1796875" customWidth="1"/>
    <col min="11274" max="11275" width="7.7265625" customWidth="1"/>
    <col min="11521" max="11521" width="18.54296875" customWidth="1"/>
    <col min="11522" max="11522" width="80.7265625" customWidth="1"/>
    <col min="11523" max="11523" width="18.54296875" customWidth="1"/>
    <col min="11524" max="11524" width="80.7265625" customWidth="1"/>
    <col min="11525" max="11525" width="17.453125" customWidth="1"/>
    <col min="11526" max="11527" width="7.7265625" customWidth="1"/>
    <col min="11528" max="11528" width="7.81640625" customWidth="1"/>
    <col min="11529" max="11529" width="7.1796875" customWidth="1"/>
    <col min="11530" max="11531" width="7.7265625" customWidth="1"/>
    <col min="11777" max="11777" width="18.54296875" customWidth="1"/>
    <col min="11778" max="11778" width="80.7265625" customWidth="1"/>
    <col min="11779" max="11779" width="18.54296875" customWidth="1"/>
    <col min="11780" max="11780" width="80.7265625" customWidth="1"/>
    <col min="11781" max="11781" width="17.453125" customWidth="1"/>
    <col min="11782" max="11783" width="7.7265625" customWidth="1"/>
    <col min="11784" max="11784" width="7.81640625" customWidth="1"/>
    <col min="11785" max="11785" width="7.1796875" customWidth="1"/>
    <col min="11786" max="11787" width="7.7265625" customWidth="1"/>
    <col min="12033" max="12033" width="18.54296875" customWidth="1"/>
    <col min="12034" max="12034" width="80.7265625" customWidth="1"/>
    <col min="12035" max="12035" width="18.54296875" customWidth="1"/>
    <col min="12036" max="12036" width="80.7265625" customWidth="1"/>
    <col min="12037" max="12037" width="17.453125" customWidth="1"/>
    <col min="12038" max="12039" width="7.7265625" customWidth="1"/>
    <col min="12040" max="12040" width="7.81640625" customWidth="1"/>
    <col min="12041" max="12041" width="7.1796875" customWidth="1"/>
    <col min="12042" max="12043" width="7.7265625" customWidth="1"/>
    <col min="12289" max="12289" width="18.54296875" customWidth="1"/>
    <col min="12290" max="12290" width="80.7265625" customWidth="1"/>
    <col min="12291" max="12291" width="18.54296875" customWidth="1"/>
    <col min="12292" max="12292" width="80.7265625" customWidth="1"/>
    <col min="12293" max="12293" width="17.453125" customWidth="1"/>
    <col min="12294" max="12295" width="7.7265625" customWidth="1"/>
    <col min="12296" max="12296" width="7.81640625" customWidth="1"/>
    <col min="12297" max="12297" width="7.1796875" customWidth="1"/>
    <col min="12298" max="12299" width="7.7265625" customWidth="1"/>
    <col min="12545" max="12545" width="18.54296875" customWidth="1"/>
    <col min="12546" max="12546" width="80.7265625" customWidth="1"/>
    <col min="12547" max="12547" width="18.54296875" customWidth="1"/>
    <col min="12548" max="12548" width="80.7265625" customWidth="1"/>
    <col min="12549" max="12549" width="17.453125" customWidth="1"/>
    <col min="12550" max="12551" width="7.7265625" customWidth="1"/>
    <col min="12552" max="12552" width="7.81640625" customWidth="1"/>
    <col min="12553" max="12553" width="7.1796875" customWidth="1"/>
    <col min="12554" max="12555" width="7.7265625" customWidth="1"/>
    <col min="12801" max="12801" width="18.54296875" customWidth="1"/>
    <col min="12802" max="12802" width="80.7265625" customWidth="1"/>
    <col min="12803" max="12803" width="18.54296875" customWidth="1"/>
    <col min="12804" max="12804" width="80.7265625" customWidth="1"/>
    <col min="12805" max="12805" width="17.453125" customWidth="1"/>
    <col min="12806" max="12807" width="7.7265625" customWidth="1"/>
    <col min="12808" max="12808" width="7.81640625" customWidth="1"/>
    <col min="12809" max="12809" width="7.1796875" customWidth="1"/>
    <col min="12810" max="12811" width="7.7265625" customWidth="1"/>
    <col min="13057" max="13057" width="18.54296875" customWidth="1"/>
    <col min="13058" max="13058" width="80.7265625" customWidth="1"/>
    <col min="13059" max="13059" width="18.54296875" customWidth="1"/>
    <col min="13060" max="13060" width="80.7265625" customWidth="1"/>
    <col min="13061" max="13061" width="17.453125" customWidth="1"/>
    <col min="13062" max="13063" width="7.7265625" customWidth="1"/>
    <col min="13064" max="13064" width="7.81640625" customWidth="1"/>
    <col min="13065" max="13065" width="7.1796875" customWidth="1"/>
    <col min="13066" max="13067" width="7.7265625" customWidth="1"/>
    <col min="13313" max="13313" width="18.54296875" customWidth="1"/>
    <col min="13314" max="13314" width="80.7265625" customWidth="1"/>
    <col min="13315" max="13315" width="18.54296875" customWidth="1"/>
    <col min="13316" max="13316" width="80.7265625" customWidth="1"/>
    <col min="13317" max="13317" width="17.453125" customWidth="1"/>
    <col min="13318" max="13319" width="7.7265625" customWidth="1"/>
    <col min="13320" max="13320" width="7.81640625" customWidth="1"/>
    <col min="13321" max="13321" width="7.1796875" customWidth="1"/>
    <col min="13322" max="13323" width="7.7265625" customWidth="1"/>
    <col min="13569" max="13569" width="18.54296875" customWidth="1"/>
    <col min="13570" max="13570" width="80.7265625" customWidth="1"/>
    <col min="13571" max="13571" width="18.54296875" customWidth="1"/>
    <col min="13572" max="13572" width="80.7265625" customWidth="1"/>
    <col min="13573" max="13573" width="17.453125" customWidth="1"/>
    <col min="13574" max="13575" width="7.7265625" customWidth="1"/>
    <col min="13576" max="13576" width="7.81640625" customWidth="1"/>
    <col min="13577" max="13577" width="7.1796875" customWidth="1"/>
    <col min="13578" max="13579" width="7.7265625" customWidth="1"/>
    <col min="13825" max="13825" width="18.54296875" customWidth="1"/>
    <col min="13826" max="13826" width="80.7265625" customWidth="1"/>
    <col min="13827" max="13827" width="18.54296875" customWidth="1"/>
    <col min="13828" max="13828" width="80.7265625" customWidth="1"/>
    <col min="13829" max="13829" width="17.453125" customWidth="1"/>
    <col min="13830" max="13831" width="7.7265625" customWidth="1"/>
    <col min="13832" max="13832" width="7.81640625" customWidth="1"/>
    <col min="13833" max="13833" width="7.1796875" customWidth="1"/>
    <col min="13834" max="13835" width="7.7265625" customWidth="1"/>
    <col min="14081" max="14081" width="18.54296875" customWidth="1"/>
    <col min="14082" max="14082" width="80.7265625" customWidth="1"/>
    <col min="14083" max="14083" width="18.54296875" customWidth="1"/>
    <col min="14084" max="14084" width="80.7265625" customWidth="1"/>
    <col min="14085" max="14085" width="17.453125" customWidth="1"/>
    <col min="14086" max="14087" width="7.7265625" customWidth="1"/>
    <col min="14088" max="14088" width="7.81640625" customWidth="1"/>
    <col min="14089" max="14089" width="7.1796875" customWidth="1"/>
    <col min="14090" max="14091" width="7.7265625" customWidth="1"/>
    <col min="14337" max="14337" width="18.54296875" customWidth="1"/>
    <col min="14338" max="14338" width="80.7265625" customWidth="1"/>
    <col min="14339" max="14339" width="18.54296875" customWidth="1"/>
    <col min="14340" max="14340" width="80.7265625" customWidth="1"/>
    <col min="14341" max="14341" width="17.453125" customWidth="1"/>
    <col min="14342" max="14343" width="7.7265625" customWidth="1"/>
    <col min="14344" max="14344" width="7.81640625" customWidth="1"/>
    <col min="14345" max="14345" width="7.1796875" customWidth="1"/>
    <col min="14346" max="14347" width="7.7265625" customWidth="1"/>
    <col min="14593" max="14593" width="18.54296875" customWidth="1"/>
    <col min="14594" max="14594" width="80.7265625" customWidth="1"/>
    <col min="14595" max="14595" width="18.54296875" customWidth="1"/>
    <col min="14596" max="14596" width="80.7265625" customWidth="1"/>
    <col min="14597" max="14597" width="17.453125" customWidth="1"/>
    <col min="14598" max="14599" width="7.7265625" customWidth="1"/>
    <col min="14600" max="14600" width="7.81640625" customWidth="1"/>
    <col min="14601" max="14601" width="7.1796875" customWidth="1"/>
    <col min="14602" max="14603" width="7.7265625" customWidth="1"/>
    <col min="14849" max="14849" width="18.54296875" customWidth="1"/>
    <col min="14850" max="14850" width="80.7265625" customWidth="1"/>
    <col min="14851" max="14851" width="18.54296875" customWidth="1"/>
    <col min="14852" max="14852" width="80.7265625" customWidth="1"/>
    <col min="14853" max="14853" width="17.453125" customWidth="1"/>
    <col min="14854" max="14855" width="7.7265625" customWidth="1"/>
    <col min="14856" max="14856" width="7.81640625" customWidth="1"/>
    <col min="14857" max="14857" width="7.1796875" customWidth="1"/>
    <col min="14858" max="14859" width="7.7265625" customWidth="1"/>
    <col min="15105" max="15105" width="18.54296875" customWidth="1"/>
    <col min="15106" max="15106" width="80.7265625" customWidth="1"/>
    <col min="15107" max="15107" width="18.54296875" customWidth="1"/>
    <col min="15108" max="15108" width="80.7265625" customWidth="1"/>
    <col min="15109" max="15109" width="17.453125" customWidth="1"/>
    <col min="15110" max="15111" width="7.7265625" customWidth="1"/>
    <col min="15112" max="15112" width="7.81640625" customWidth="1"/>
    <col min="15113" max="15113" width="7.1796875" customWidth="1"/>
    <col min="15114" max="15115" width="7.7265625" customWidth="1"/>
    <col min="15361" max="15361" width="18.54296875" customWidth="1"/>
    <col min="15362" max="15362" width="80.7265625" customWidth="1"/>
    <col min="15363" max="15363" width="18.54296875" customWidth="1"/>
    <col min="15364" max="15364" width="80.7265625" customWidth="1"/>
    <col min="15365" max="15365" width="17.453125" customWidth="1"/>
    <col min="15366" max="15367" width="7.7265625" customWidth="1"/>
    <col min="15368" max="15368" width="7.81640625" customWidth="1"/>
    <col min="15369" max="15369" width="7.1796875" customWidth="1"/>
    <col min="15370" max="15371" width="7.7265625" customWidth="1"/>
    <col min="15617" max="15617" width="18.54296875" customWidth="1"/>
    <col min="15618" max="15618" width="80.7265625" customWidth="1"/>
    <col min="15619" max="15619" width="18.54296875" customWidth="1"/>
    <col min="15620" max="15620" width="80.7265625" customWidth="1"/>
    <col min="15621" max="15621" width="17.453125" customWidth="1"/>
    <col min="15622" max="15623" width="7.7265625" customWidth="1"/>
    <col min="15624" max="15624" width="7.81640625" customWidth="1"/>
    <col min="15625" max="15625" width="7.1796875" customWidth="1"/>
    <col min="15626" max="15627" width="7.7265625" customWidth="1"/>
    <col min="15873" max="15873" width="18.54296875" customWidth="1"/>
    <col min="15874" max="15874" width="80.7265625" customWidth="1"/>
    <col min="15875" max="15875" width="18.54296875" customWidth="1"/>
    <col min="15876" max="15876" width="80.7265625" customWidth="1"/>
    <col min="15877" max="15877" width="17.453125" customWidth="1"/>
    <col min="15878" max="15879" width="7.7265625" customWidth="1"/>
    <col min="15880" max="15880" width="7.81640625" customWidth="1"/>
    <col min="15881" max="15881" width="7.1796875" customWidth="1"/>
    <col min="15882" max="15883" width="7.7265625" customWidth="1"/>
    <col min="16129" max="16129" width="18.54296875" customWidth="1"/>
    <col min="16130" max="16130" width="80.7265625" customWidth="1"/>
    <col min="16131" max="16131" width="18.54296875" customWidth="1"/>
    <col min="16132" max="16132" width="80.7265625" customWidth="1"/>
    <col min="16133" max="16133" width="17.453125" customWidth="1"/>
    <col min="16134" max="16135" width="7.7265625" customWidth="1"/>
    <col min="16136" max="16136" width="7.81640625" customWidth="1"/>
    <col min="16137" max="16137" width="7.1796875" customWidth="1"/>
    <col min="16138" max="16139" width="7.7265625" customWidth="1"/>
  </cols>
  <sheetData>
    <row r="1" spans="1:15" s="4" customFormat="1" ht="60" customHeight="1" x14ac:dyDescent="0.2">
      <c r="A1" s="173" t="s">
        <v>125</v>
      </c>
      <c r="B1" s="173"/>
      <c r="C1" s="173"/>
      <c r="D1" s="173"/>
      <c r="E1" s="173"/>
      <c r="F1" s="173"/>
      <c r="G1" s="173"/>
      <c r="H1" s="173"/>
      <c r="I1" s="173"/>
    </row>
    <row r="2" spans="1:15" ht="15.5" x14ac:dyDescent="0.35">
      <c r="A2" s="141" t="s">
        <v>831</v>
      </c>
    </row>
    <row r="3" spans="1:15" x14ac:dyDescent="0.35">
      <c r="A3" s="142" t="s">
        <v>832</v>
      </c>
    </row>
    <row r="4" spans="1:15" s="7" customFormat="1" ht="15.75" customHeight="1" x14ac:dyDescent="0.35">
      <c r="A4" s="6" t="s">
        <v>136</v>
      </c>
      <c r="C4" s="8"/>
      <c r="F4" s="9"/>
    </row>
    <row r="5" spans="1:15" s="18" customFormat="1" ht="11.25" customHeight="1" x14ac:dyDescent="0.35">
      <c r="A5" s="10" t="s">
        <v>137</v>
      </c>
      <c r="B5" s="11" t="s">
        <v>138</v>
      </c>
      <c r="C5" s="10" t="s">
        <v>139</v>
      </c>
      <c r="D5" s="11" t="s">
        <v>140</v>
      </c>
      <c r="E5" s="12"/>
      <c r="F5" s="12"/>
      <c r="G5" s="12"/>
      <c r="H5" s="12"/>
      <c r="I5" s="12"/>
      <c r="J5" s="12"/>
      <c r="K5" s="12"/>
      <c r="L5" s="12"/>
      <c r="M5" s="12"/>
      <c r="N5" s="12"/>
      <c r="O5" s="12"/>
    </row>
    <row r="6" spans="1:15" s="18" customFormat="1" ht="12.75" customHeight="1" x14ac:dyDescent="0.2">
      <c r="A6" s="30">
        <v>101</v>
      </c>
      <c r="B6" s="28" t="s">
        <v>0</v>
      </c>
      <c r="C6" s="20">
        <v>141</v>
      </c>
      <c r="D6" s="28" t="s">
        <v>141</v>
      </c>
      <c r="F6" s="12"/>
      <c r="G6" s="12"/>
      <c r="H6" s="12"/>
      <c r="I6" s="12"/>
      <c r="J6" s="12"/>
      <c r="K6" s="12"/>
      <c r="L6" s="12"/>
      <c r="M6" s="12"/>
      <c r="N6" s="12"/>
      <c r="O6" s="12"/>
    </row>
    <row r="7" spans="1:15" s="18" customFormat="1" ht="12.75" customHeight="1" x14ac:dyDescent="0.2">
      <c r="A7" s="31"/>
      <c r="B7" s="28"/>
      <c r="C7" s="20">
        <v>142</v>
      </c>
      <c r="D7" s="28" t="s">
        <v>142</v>
      </c>
      <c r="F7" s="12"/>
      <c r="G7" s="12"/>
      <c r="H7" s="12"/>
      <c r="I7" s="12"/>
      <c r="J7" s="12"/>
      <c r="K7" s="12"/>
      <c r="L7" s="12"/>
      <c r="M7" s="12"/>
      <c r="N7" s="12"/>
      <c r="O7" s="12"/>
    </row>
    <row r="8" spans="1:15" s="18" customFormat="1" ht="12.75" customHeight="1" x14ac:dyDescent="0.2">
      <c r="A8" s="31"/>
      <c r="B8" s="28"/>
      <c r="C8" s="20">
        <v>143</v>
      </c>
      <c r="D8" s="28" t="s">
        <v>143</v>
      </c>
      <c r="F8" s="12"/>
      <c r="G8" s="12"/>
      <c r="H8" s="12"/>
      <c r="I8" s="12"/>
      <c r="J8" s="12"/>
      <c r="K8" s="12"/>
      <c r="L8" s="12"/>
      <c r="M8" s="12"/>
      <c r="N8" s="12"/>
      <c r="O8" s="12"/>
    </row>
    <row r="9" spans="1:15" s="18" customFormat="1" ht="12.75" customHeight="1" x14ac:dyDescent="0.2">
      <c r="A9" s="31"/>
      <c r="B9" s="28"/>
      <c r="C9" s="20">
        <v>144</v>
      </c>
      <c r="D9" s="28" t="s">
        <v>144</v>
      </c>
      <c r="F9" s="12"/>
      <c r="G9" s="12"/>
      <c r="H9" s="12"/>
      <c r="I9" s="12"/>
      <c r="J9" s="12"/>
      <c r="K9" s="12"/>
      <c r="L9" s="12"/>
      <c r="M9" s="12"/>
      <c r="N9" s="12"/>
      <c r="O9" s="12"/>
    </row>
    <row r="10" spans="1:15" s="18" customFormat="1" ht="12.75" customHeight="1" x14ac:dyDescent="0.2">
      <c r="A10" s="31"/>
      <c r="B10" s="28"/>
      <c r="C10" s="20">
        <v>145</v>
      </c>
      <c r="D10" s="28" t="s">
        <v>145</v>
      </c>
      <c r="F10" s="12"/>
      <c r="G10" s="12"/>
      <c r="H10" s="12"/>
      <c r="I10" s="12"/>
      <c r="J10" s="12"/>
      <c r="K10" s="12"/>
      <c r="L10" s="12"/>
      <c r="M10" s="12"/>
      <c r="N10" s="12"/>
      <c r="O10" s="12"/>
    </row>
    <row r="11" spans="1:15" s="18" customFormat="1" ht="12.75" customHeight="1" x14ac:dyDescent="0.2">
      <c r="A11" s="31"/>
      <c r="B11" s="28"/>
      <c r="C11" s="20">
        <v>146</v>
      </c>
      <c r="D11" s="28" t="s">
        <v>146</v>
      </c>
      <c r="F11" s="12"/>
      <c r="G11" s="12"/>
      <c r="H11" s="12"/>
      <c r="I11" s="12"/>
      <c r="J11" s="12"/>
      <c r="K11" s="12"/>
      <c r="L11" s="12"/>
      <c r="M11" s="12"/>
      <c r="N11" s="12"/>
      <c r="O11" s="12"/>
    </row>
    <row r="12" spans="1:15" s="18" customFormat="1" ht="12.75" customHeight="1" x14ac:dyDescent="0.2">
      <c r="A12" s="31"/>
      <c r="B12" s="28"/>
      <c r="C12" s="20">
        <v>149</v>
      </c>
      <c r="D12" s="28" t="s">
        <v>147</v>
      </c>
      <c r="F12" s="12"/>
      <c r="G12" s="12"/>
      <c r="H12" s="12"/>
      <c r="I12" s="12"/>
      <c r="J12" s="12"/>
      <c r="K12" s="12"/>
      <c r="L12" s="12"/>
      <c r="M12" s="12"/>
      <c r="N12" s="12"/>
      <c r="O12" s="12"/>
    </row>
    <row r="13" spans="1:15" s="18" customFormat="1" ht="12.75" customHeight="1" x14ac:dyDescent="0.2">
      <c r="A13" s="31"/>
      <c r="B13" s="28"/>
      <c r="C13" s="20">
        <v>160</v>
      </c>
      <c r="D13" s="28" t="s">
        <v>148</v>
      </c>
      <c r="F13" s="12"/>
      <c r="G13" s="12"/>
      <c r="H13" s="12"/>
      <c r="I13" s="12"/>
      <c r="J13" s="12"/>
      <c r="K13" s="12"/>
      <c r="L13" s="12"/>
      <c r="M13" s="12"/>
      <c r="N13" s="12"/>
      <c r="O13" s="12"/>
    </row>
    <row r="14" spans="1:15" s="18" customFormat="1" ht="12.75" customHeight="1" x14ac:dyDescent="0.2">
      <c r="A14" s="31"/>
      <c r="B14" s="28"/>
      <c r="C14" s="20"/>
      <c r="D14" s="28"/>
      <c r="F14" s="12"/>
      <c r="G14" s="12"/>
      <c r="H14" s="12"/>
      <c r="I14" s="12"/>
      <c r="J14" s="12"/>
      <c r="K14" s="12"/>
      <c r="L14" s="12"/>
      <c r="M14" s="12"/>
      <c r="N14" s="12"/>
      <c r="O14" s="12"/>
    </row>
    <row r="15" spans="1:15" s="18" customFormat="1" ht="12.75" customHeight="1" x14ac:dyDescent="0.2">
      <c r="A15" s="30">
        <v>102</v>
      </c>
      <c r="B15" s="28" t="s">
        <v>1</v>
      </c>
      <c r="C15" s="32">
        <v>171</v>
      </c>
      <c r="D15" s="11" t="s">
        <v>149</v>
      </c>
      <c r="F15" s="12"/>
      <c r="G15" s="12"/>
      <c r="H15" s="12"/>
      <c r="I15" s="12"/>
      <c r="J15" s="12"/>
      <c r="K15" s="12"/>
      <c r="L15" s="12"/>
      <c r="M15" s="12"/>
      <c r="N15" s="12"/>
      <c r="O15" s="12"/>
    </row>
    <row r="16" spans="1:15" s="18" customFormat="1" ht="12.75" customHeight="1" x14ac:dyDescent="0.2">
      <c r="A16" s="31"/>
      <c r="B16" s="28"/>
      <c r="C16" s="32">
        <v>172</v>
      </c>
      <c r="D16" s="11" t="s">
        <v>150</v>
      </c>
      <c r="F16" s="12"/>
      <c r="G16" s="12"/>
      <c r="H16" s="12"/>
      <c r="I16" s="12"/>
      <c r="J16" s="12"/>
      <c r="K16" s="12"/>
      <c r="L16" s="12"/>
      <c r="M16" s="12"/>
      <c r="N16" s="12"/>
      <c r="O16" s="12"/>
    </row>
    <row r="17" spans="1:15" s="18" customFormat="1" ht="12.75" customHeight="1" x14ac:dyDescent="0.2">
      <c r="A17" s="31"/>
      <c r="B17" s="28"/>
      <c r="C17" s="32">
        <v>180</v>
      </c>
      <c r="D17" s="11" t="s">
        <v>151</v>
      </c>
      <c r="F17" s="12"/>
      <c r="G17" s="12"/>
      <c r="H17" s="12"/>
      <c r="I17" s="12"/>
      <c r="J17" s="12"/>
      <c r="K17" s="12"/>
      <c r="L17" s="12"/>
      <c r="M17" s="12"/>
      <c r="N17" s="12"/>
      <c r="O17" s="12"/>
    </row>
    <row r="18" spans="1:15" s="18" customFormat="1" ht="12.75" customHeight="1" x14ac:dyDescent="0.2">
      <c r="A18" s="31"/>
      <c r="B18" s="28"/>
      <c r="C18" s="32">
        <v>191</v>
      </c>
      <c r="D18" s="11" t="s">
        <v>152</v>
      </c>
      <c r="F18" s="12"/>
      <c r="G18" s="12"/>
      <c r="H18" s="12"/>
      <c r="I18" s="12"/>
      <c r="J18" s="12"/>
      <c r="K18" s="12"/>
      <c r="L18" s="12"/>
      <c r="M18" s="12"/>
      <c r="N18" s="12"/>
      <c r="O18" s="12"/>
    </row>
    <row r="19" spans="1:15" s="18" customFormat="1" ht="12.75" customHeight="1" x14ac:dyDescent="0.2">
      <c r="A19" s="31"/>
      <c r="B19" s="28"/>
      <c r="C19" s="32">
        <v>192</v>
      </c>
      <c r="D19" s="11" t="s">
        <v>153</v>
      </c>
      <c r="F19" s="12"/>
      <c r="G19" s="12"/>
      <c r="H19" s="12"/>
      <c r="I19" s="12"/>
      <c r="J19" s="12"/>
      <c r="K19" s="12"/>
      <c r="L19" s="12"/>
      <c r="M19" s="12"/>
      <c r="N19" s="12"/>
      <c r="O19" s="12"/>
    </row>
    <row r="20" spans="1:15" s="18" customFormat="1" ht="12.75" customHeight="1" x14ac:dyDescent="0.2">
      <c r="A20" s="31"/>
      <c r="B20" s="28"/>
      <c r="C20" s="32">
        <v>193</v>
      </c>
      <c r="D20" s="11" t="s">
        <v>154</v>
      </c>
      <c r="F20" s="12"/>
      <c r="G20" s="12"/>
      <c r="H20" s="12"/>
      <c r="I20" s="12"/>
      <c r="J20" s="12"/>
      <c r="K20" s="12"/>
      <c r="L20" s="12"/>
      <c r="M20" s="12"/>
      <c r="N20" s="12"/>
      <c r="O20" s="12"/>
    </row>
    <row r="21" spans="1:15" s="18" customFormat="1" ht="12.75" customHeight="1" x14ac:dyDescent="0.2">
      <c r="A21" s="31"/>
      <c r="B21" s="28"/>
      <c r="C21" s="32">
        <v>199</v>
      </c>
      <c r="D21" s="11" t="s">
        <v>155</v>
      </c>
      <c r="F21" s="12"/>
      <c r="G21" s="12"/>
      <c r="H21" s="12"/>
      <c r="I21" s="12"/>
      <c r="J21" s="12"/>
      <c r="K21" s="12"/>
      <c r="L21" s="12"/>
      <c r="M21" s="12"/>
      <c r="N21" s="12"/>
      <c r="O21" s="12"/>
    </row>
    <row r="22" spans="1:15" ht="12.75" customHeight="1" x14ac:dyDescent="0.35">
      <c r="A22" s="28"/>
      <c r="B22" s="28"/>
      <c r="C22" s="22"/>
      <c r="D22" s="28"/>
    </row>
    <row r="23" spans="1:15" ht="12.75" customHeight="1" x14ac:dyDescent="0.35">
      <c r="A23" s="20">
        <v>103</v>
      </c>
      <c r="B23" s="28" t="s">
        <v>2</v>
      </c>
      <c r="C23" s="20">
        <v>111</v>
      </c>
      <c r="D23" s="28" t="s">
        <v>156</v>
      </c>
    </row>
    <row r="24" spans="1:15" ht="12.75" customHeight="1" x14ac:dyDescent="0.35">
      <c r="A24" s="20"/>
      <c r="B24" s="28"/>
      <c r="C24" s="20">
        <v>112</v>
      </c>
      <c r="D24" s="28" t="s">
        <v>157</v>
      </c>
    </row>
    <row r="25" spans="1:15" ht="12.75" customHeight="1" x14ac:dyDescent="0.35">
      <c r="A25" s="20"/>
      <c r="B25" s="28"/>
      <c r="C25" s="20">
        <v>113</v>
      </c>
      <c r="D25" s="28" t="s">
        <v>158</v>
      </c>
    </row>
    <row r="26" spans="1:15" ht="12.75" customHeight="1" x14ac:dyDescent="0.35">
      <c r="A26" s="20"/>
      <c r="B26" s="28"/>
      <c r="C26" s="20">
        <v>114</v>
      </c>
      <c r="D26" s="28" t="s">
        <v>159</v>
      </c>
    </row>
    <row r="27" spans="1:15" ht="12.75" customHeight="1" x14ac:dyDescent="0.35">
      <c r="A27" s="20"/>
      <c r="B27" s="28"/>
      <c r="C27" s="20">
        <v>115</v>
      </c>
      <c r="D27" s="28" t="s">
        <v>160</v>
      </c>
    </row>
    <row r="28" spans="1:15" ht="12.75" customHeight="1" x14ac:dyDescent="0.35">
      <c r="A28" s="20"/>
      <c r="B28" s="28"/>
      <c r="C28" s="20">
        <v>121</v>
      </c>
      <c r="D28" s="28" t="s">
        <v>161</v>
      </c>
    </row>
    <row r="29" spans="1:15" ht="12.75" customHeight="1" x14ac:dyDescent="0.35">
      <c r="A29" s="20"/>
      <c r="B29" s="28"/>
      <c r="C29" s="20">
        <v>122</v>
      </c>
      <c r="D29" s="28" t="s">
        <v>162</v>
      </c>
    </row>
    <row r="30" spans="1:15" ht="12.75" customHeight="1" x14ac:dyDescent="0.35">
      <c r="A30" s="20"/>
      <c r="B30" s="28"/>
      <c r="C30" s="20">
        <v>123</v>
      </c>
      <c r="D30" s="28" t="s">
        <v>163</v>
      </c>
    </row>
    <row r="31" spans="1:15" ht="12.75" customHeight="1" x14ac:dyDescent="0.35">
      <c r="A31" s="20"/>
      <c r="B31" s="28"/>
      <c r="C31" s="20">
        <v>131</v>
      </c>
      <c r="D31" s="28" t="s">
        <v>164</v>
      </c>
    </row>
    <row r="32" spans="1:15" ht="12.75" customHeight="1" x14ac:dyDescent="0.35">
      <c r="A32" s="20"/>
      <c r="B32" s="28"/>
      <c r="C32" s="20">
        <v>132</v>
      </c>
      <c r="D32" s="28" t="s">
        <v>165</v>
      </c>
    </row>
    <row r="33" spans="1:4" ht="12.75" customHeight="1" x14ac:dyDescent="0.35">
      <c r="A33" s="20"/>
      <c r="B33" s="28"/>
      <c r="C33" s="20">
        <v>133</v>
      </c>
      <c r="D33" s="28" t="s">
        <v>166</v>
      </c>
    </row>
    <row r="34" spans="1:4" ht="12.75" customHeight="1" x14ac:dyDescent="0.35">
      <c r="A34" s="20"/>
      <c r="B34" s="28"/>
      <c r="C34" s="20">
        <v>134</v>
      </c>
      <c r="D34" s="28" t="s">
        <v>167</v>
      </c>
    </row>
    <row r="35" spans="1:4" ht="12.75" customHeight="1" x14ac:dyDescent="0.35">
      <c r="A35" s="20"/>
      <c r="B35" s="28"/>
      <c r="C35" s="20">
        <v>135</v>
      </c>
      <c r="D35" s="28" t="s">
        <v>168</v>
      </c>
    </row>
    <row r="36" spans="1:4" ht="12.75" customHeight="1" x14ac:dyDescent="0.35">
      <c r="A36" s="20"/>
      <c r="B36" s="28"/>
      <c r="C36" s="20">
        <v>136</v>
      </c>
      <c r="D36" s="28" t="s">
        <v>169</v>
      </c>
    </row>
    <row r="37" spans="1:4" ht="12.75" customHeight="1" x14ac:dyDescent="0.35">
      <c r="A37" s="20"/>
      <c r="B37" s="28"/>
      <c r="C37" s="20">
        <v>137</v>
      </c>
      <c r="D37" s="28" t="s">
        <v>170</v>
      </c>
    </row>
    <row r="38" spans="1:4" ht="12.75" customHeight="1" x14ac:dyDescent="0.35">
      <c r="A38" s="20"/>
      <c r="B38" s="28"/>
      <c r="C38" s="20">
        <v>139</v>
      </c>
      <c r="D38" s="28" t="s">
        <v>171</v>
      </c>
    </row>
    <row r="39" spans="1:4" ht="12.75" customHeight="1" x14ac:dyDescent="0.35">
      <c r="A39" s="20"/>
      <c r="B39" s="28"/>
      <c r="C39" s="20">
        <v>151</v>
      </c>
      <c r="D39" s="28" t="s">
        <v>172</v>
      </c>
    </row>
    <row r="40" spans="1:4" ht="12.75" customHeight="1" x14ac:dyDescent="0.35">
      <c r="A40" s="20"/>
      <c r="B40" s="28"/>
      <c r="C40" s="20">
        <v>152</v>
      </c>
      <c r="D40" s="28" t="s">
        <v>173</v>
      </c>
    </row>
    <row r="41" spans="1:4" ht="12.75" customHeight="1" x14ac:dyDescent="0.35">
      <c r="A41" s="20"/>
      <c r="B41" s="28"/>
      <c r="C41" s="20">
        <v>159</v>
      </c>
      <c r="D41" s="28" t="s">
        <v>174</v>
      </c>
    </row>
    <row r="42" spans="1:4" ht="12.75" customHeight="1" x14ac:dyDescent="0.35">
      <c r="A42" s="20"/>
      <c r="B42" s="28"/>
      <c r="C42" s="20"/>
      <c r="D42" s="28"/>
    </row>
    <row r="43" spans="1:4" ht="12.75" customHeight="1" x14ac:dyDescent="0.35">
      <c r="A43" s="20">
        <v>201</v>
      </c>
      <c r="B43" s="28" t="s">
        <v>3</v>
      </c>
      <c r="C43" s="20">
        <v>201</v>
      </c>
      <c r="D43" s="28" t="s">
        <v>175</v>
      </c>
    </row>
    <row r="44" spans="1:4" ht="12.75" customHeight="1" x14ac:dyDescent="0.35">
      <c r="A44" s="20"/>
      <c r="B44" s="28"/>
      <c r="C44" s="20">
        <v>202</v>
      </c>
      <c r="D44" s="28" t="s">
        <v>176</v>
      </c>
    </row>
    <row r="45" spans="1:4" ht="12.75" customHeight="1" x14ac:dyDescent="0.35">
      <c r="A45" s="20"/>
      <c r="B45" s="28"/>
      <c r="C45" s="20">
        <v>203</v>
      </c>
      <c r="D45" s="28" t="s">
        <v>177</v>
      </c>
    </row>
    <row r="46" spans="1:4" ht="12.75" customHeight="1" x14ac:dyDescent="0.35">
      <c r="A46" s="20"/>
      <c r="B46" s="28"/>
      <c r="C46" s="20"/>
      <c r="D46" s="28"/>
    </row>
    <row r="47" spans="1:4" ht="12.75" customHeight="1" x14ac:dyDescent="0.35">
      <c r="A47" s="20">
        <v>301</v>
      </c>
      <c r="B47" s="28" t="s">
        <v>4</v>
      </c>
      <c r="C47" s="20">
        <v>301</v>
      </c>
      <c r="D47" s="28" t="s">
        <v>178</v>
      </c>
    </row>
    <row r="48" spans="1:4" ht="12.75" customHeight="1" x14ac:dyDescent="0.35">
      <c r="A48" s="20"/>
      <c r="B48" s="28"/>
      <c r="C48" s="20">
        <v>302</v>
      </c>
      <c r="D48" s="28" t="s">
        <v>179</v>
      </c>
    </row>
    <row r="49" spans="1:4" ht="12.75" customHeight="1" x14ac:dyDescent="0.35">
      <c r="A49" s="20"/>
      <c r="B49" s="28"/>
      <c r="C49" s="20"/>
      <c r="D49" s="28"/>
    </row>
    <row r="50" spans="1:4" ht="12.75" customHeight="1" x14ac:dyDescent="0.35">
      <c r="A50" s="20">
        <v>401</v>
      </c>
      <c r="B50" s="28" t="s">
        <v>5</v>
      </c>
      <c r="C50" s="20">
        <v>411</v>
      </c>
      <c r="D50" s="28" t="s">
        <v>180</v>
      </c>
    </row>
    <row r="51" spans="1:4" ht="12.75" customHeight="1" x14ac:dyDescent="0.35">
      <c r="A51" s="20"/>
      <c r="B51" s="28"/>
      <c r="C51" s="20">
        <v>412</v>
      </c>
      <c r="D51" s="28" t="s">
        <v>181</v>
      </c>
    </row>
    <row r="52" spans="1:4" ht="12.75" customHeight="1" x14ac:dyDescent="0.35">
      <c r="A52" s="20"/>
      <c r="B52" s="28"/>
      <c r="C52" s="20">
        <v>413</v>
      </c>
      <c r="D52" s="28" t="s">
        <v>182</v>
      </c>
    </row>
    <row r="53" spans="1:4" ht="12.75" customHeight="1" x14ac:dyDescent="0.35">
      <c r="A53" s="20"/>
      <c r="B53" s="28"/>
      <c r="C53" s="20">
        <v>414</v>
      </c>
      <c r="D53" s="28" t="s">
        <v>183</v>
      </c>
    </row>
    <row r="54" spans="1:4" ht="12.75" customHeight="1" x14ac:dyDescent="0.35">
      <c r="A54" s="20"/>
      <c r="B54" s="28"/>
      <c r="C54" s="20">
        <v>419</v>
      </c>
      <c r="D54" s="28" t="s">
        <v>184</v>
      </c>
    </row>
    <row r="55" spans="1:4" ht="12.75" customHeight="1" x14ac:dyDescent="0.35">
      <c r="A55" s="20"/>
      <c r="B55" s="28"/>
      <c r="C55" s="20">
        <v>420</v>
      </c>
      <c r="D55" s="28" t="s">
        <v>185</v>
      </c>
    </row>
    <row r="56" spans="1:4" ht="12.75" customHeight="1" x14ac:dyDescent="0.35">
      <c r="A56" s="20"/>
      <c r="B56" s="28"/>
      <c r="C56" s="20"/>
      <c r="D56" s="28"/>
    </row>
    <row r="57" spans="1:4" ht="12.75" customHeight="1" x14ac:dyDescent="0.35">
      <c r="A57" s="20">
        <v>501</v>
      </c>
      <c r="B57" s="28" t="s">
        <v>6</v>
      </c>
      <c r="C57" s="20">
        <v>510</v>
      </c>
      <c r="D57" s="28" t="s">
        <v>186</v>
      </c>
    </row>
    <row r="58" spans="1:4" ht="12.75" customHeight="1" x14ac:dyDescent="0.35">
      <c r="A58" s="20"/>
      <c r="B58" s="28"/>
      <c r="C58" s="20">
        <v>521</v>
      </c>
      <c r="D58" s="28" t="s">
        <v>187</v>
      </c>
    </row>
    <row r="59" spans="1:4" ht="12.75" customHeight="1" x14ac:dyDescent="0.35">
      <c r="A59" s="20"/>
      <c r="B59" s="28"/>
      <c r="C59" s="20">
        <v>522</v>
      </c>
      <c r="D59" s="28" t="s">
        <v>188</v>
      </c>
    </row>
    <row r="60" spans="1:4" ht="12.75" customHeight="1" x14ac:dyDescent="0.35">
      <c r="A60" s="20"/>
      <c r="B60" s="28"/>
      <c r="C60" s="20">
        <v>529</v>
      </c>
      <c r="D60" s="28" t="s">
        <v>189</v>
      </c>
    </row>
    <row r="61" spans="1:4" ht="12.75" customHeight="1" x14ac:dyDescent="0.35">
      <c r="A61" s="20"/>
      <c r="B61" s="28"/>
      <c r="C61" s="20"/>
      <c r="D61" s="28"/>
    </row>
    <row r="62" spans="1:4" ht="12.75" customHeight="1" x14ac:dyDescent="0.35">
      <c r="A62" s="20">
        <v>601</v>
      </c>
      <c r="B62" s="28" t="s">
        <v>7</v>
      </c>
      <c r="C62" s="20">
        <v>600</v>
      </c>
      <c r="D62" s="28" t="s">
        <v>190</v>
      </c>
    </row>
    <row r="63" spans="1:4" ht="12.75" customHeight="1" x14ac:dyDescent="0.35">
      <c r="A63" s="20"/>
      <c r="B63" s="28"/>
      <c r="C63" s="20"/>
      <c r="D63" s="28"/>
    </row>
    <row r="64" spans="1:4" ht="12.75" customHeight="1" x14ac:dyDescent="0.35">
      <c r="A64" s="20">
        <v>701</v>
      </c>
      <c r="B64" s="28" t="s">
        <v>8</v>
      </c>
      <c r="C64" s="20">
        <v>700</v>
      </c>
      <c r="D64" s="28" t="s">
        <v>191</v>
      </c>
    </row>
    <row r="65" spans="1:4" ht="12.75" customHeight="1" x14ac:dyDescent="0.35">
      <c r="A65" s="20"/>
      <c r="B65" s="28"/>
      <c r="C65" s="20"/>
      <c r="D65" s="28"/>
    </row>
    <row r="66" spans="1:4" ht="12.75" customHeight="1" x14ac:dyDescent="0.35">
      <c r="A66" s="20">
        <v>801</v>
      </c>
      <c r="B66" s="28" t="s">
        <v>9</v>
      </c>
      <c r="C66" s="20">
        <v>801</v>
      </c>
      <c r="D66" s="28" t="s">
        <v>9</v>
      </c>
    </row>
    <row r="67" spans="1:4" ht="12.75" customHeight="1" x14ac:dyDescent="0.35">
      <c r="A67" s="20"/>
      <c r="B67" s="28"/>
      <c r="C67" s="20"/>
      <c r="D67" s="28"/>
    </row>
    <row r="68" spans="1:4" ht="12.75" customHeight="1" x14ac:dyDescent="0.35">
      <c r="A68" s="20">
        <v>802</v>
      </c>
      <c r="B68" s="28" t="s">
        <v>10</v>
      </c>
      <c r="C68" s="20">
        <v>802</v>
      </c>
      <c r="D68" s="28" t="s">
        <v>192</v>
      </c>
    </row>
    <row r="69" spans="1:4" ht="12.75" customHeight="1" x14ac:dyDescent="0.35">
      <c r="A69" s="20"/>
      <c r="B69" s="28"/>
      <c r="C69" s="20">
        <v>803</v>
      </c>
      <c r="D69" s="28" t="s">
        <v>193</v>
      </c>
    </row>
    <row r="70" spans="1:4" ht="12.75" customHeight="1" x14ac:dyDescent="0.35">
      <c r="A70" s="20"/>
      <c r="B70" s="28"/>
      <c r="C70" s="20">
        <v>804</v>
      </c>
      <c r="D70" s="28" t="s">
        <v>194</v>
      </c>
    </row>
    <row r="71" spans="1:4" ht="12.75" customHeight="1" x14ac:dyDescent="0.35">
      <c r="A71" s="20"/>
      <c r="B71" s="28"/>
      <c r="C71" s="20">
        <v>805</v>
      </c>
      <c r="D71" s="28" t="s">
        <v>195</v>
      </c>
    </row>
    <row r="72" spans="1:4" ht="12.75" customHeight="1" x14ac:dyDescent="0.35">
      <c r="A72" s="20"/>
      <c r="B72" s="28"/>
      <c r="C72" s="20">
        <v>806</v>
      </c>
      <c r="D72" s="28" t="s">
        <v>196</v>
      </c>
    </row>
    <row r="73" spans="1:4" ht="12.75" customHeight="1" x14ac:dyDescent="0.35">
      <c r="A73" s="20"/>
      <c r="B73" s="28"/>
      <c r="C73" s="20">
        <v>807</v>
      </c>
      <c r="D73" s="28" t="s">
        <v>197</v>
      </c>
    </row>
    <row r="74" spans="1:4" ht="12.75" customHeight="1" x14ac:dyDescent="0.35">
      <c r="A74" s="20"/>
      <c r="B74" s="28"/>
      <c r="C74" s="20">
        <v>809</v>
      </c>
      <c r="D74" s="28" t="s">
        <v>198</v>
      </c>
    </row>
    <row r="75" spans="1:4" ht="12.75" customHeight="1" x14ac:dyDescent="0.35">
      <c r="A75" s="20"/>
      <c r="B75" s="28"/>
      <c r="C75" s="20"/>
      <c r="D75" s="28"/>
    </row>
    <row r="76" spans="1:4" ht="12.75" customHeight="1" x14ac:dyDescent="0.35">
      <c r="A76" s="20">
        <v>901</v>
      </c>
      <c r="B76" s="28" t="s">
        <v>11</v>
      </c>
      <c r="C76" s="20">
        <v>911</v>
      </c>
      <c r="D76" s="28" t="s">
        <v>199</v>
      </c>
    </row>
    <row r="77" spans="1:4" ht="12.75" customHeight="1" x14ac:dyDescent="0.35">
      <c r="A77" s="20"/>
      <c r="B77" s="28"/>
      <c r="C77" s="20">
        <v>919</v>
      </c>
      <c r="D77" s="28" t="s">
        <v>200</v>
      </c>
    </row>
    <row r="78" spans="1:4" ht="12.75" customHeight="1" x14ac:dyDescent="0.35">
      <c r="A78" s="20"/>
      <c r="B78" s="28"/>
      <c r="C78" s="20">
        <v>990</v>
      </c>
      <c r="D78" s="28" t="s">
        <v>201</v>
      </c>
    </row>
    <row r="79" spans="1:4" ht="12.75" customHeight="1" x14ac:dyDescent="0.35">
      <c r="A79" s="20"/>
      <c r="B79" s="28"/>
      <c r="C79" s="20"/>
      <c r="D79" s="28"/>
    </row>
    <row r="80" spans="1:4" ht="12.75" customHeight="1" x14ac:dyDescent="0.35">
      <c r="A80" s="20">
        <v>1001</v>
      </c>
      <c r="B80" s="28" t="s">
        <v>12</v>
      </c>
      <c r="C80" s="20">
        <v>1011</v>
      </c>
      <c r="D80" s="28" t="s">
        <v>202</v>
      </c>
    </row>
    <row r="81" spans="1:4" ht="12.75" customHeight="1" x14ac:dyDescent="0.35">
      <c r="A81" s="20"/>
      <c r="B81" s="28"/>
      <c r="C81" s="20">
        <v>1012</v>
      </c>
      <c r="D81" s="28" t="s">
        <v>203</v>
      </c>
    </row>
    <row r="82" spans="1:4" ht="12.75" customHeight="1" x14ac:dyDescent="0.35">
      <c r="A82" s="20"/>
      <c r="B82" s="28"/>
      <c r="C82" s="20">
        <v>1090</v>
      </c>
      <c r="D82" s="28" t="s">
        <v>204</v>
      </c>
    </row>
    <row r="83" spans="1:4" ht="12.75" customHeight="1" x14ac:dyDescent="0.35">
      <c r="A83" s="20"/>
      <c r="B83" s="28"/>
      <c r="C83" s="20"/>
      <c r="D83" s="28"/>
    </row>
    <row r="84" spans="1:4" ht="12.75" customHeight="1" x14ac:dyDescent="0.35">
      <c r="A84" s="20">
        <v>1101</v>
      </c>
      <c r="B84" s="28" t="s">
        <v>13</v>
      </c>
      <c r="C84" s="20">
        <v>1111</v>
      </c>
      <c r="D84" s="28" t="s">
        <v>205</v>
      </c>
    </row>
    <row r="85" spans="1:4" ht="12.75" customHeight="1" x14ac:dyDescent="0.35">
      <c r="A85" s="20"/>
      <c r="B85" s="28"/>
      <c r="C85" s="20">
        <v>1112</v>
      </c>
      <c r="D85" s="28" t="s">
        <v>206</v>
      </c>
    </row>
    <row r="86" spans="1:4" ht="12.75" customHeight="1" x14ac:dyDescent="0.35">
      <c r="A86" s="20"/>
      <c r="B86" s="28"/>
      <c r="C86" s="20">
        <v>1113</v>
      </c>
      <c r="D86" s="28" t="s">
        <v>207</v>
      </c>
    </row>
    <row r="87" spans="1:4" ht="12.75" customHeight="1" x14ac:dyDescent="0.35">
      <c r="A87" s="20"/>
      <c r="B87" s="28"/>
      <c r="C87" s="20"/>
      <c r="D87" s="28"/>
    </row>
    <row r="88" spans="1:4" ht="12.75" customHeight="1" x14ac:dyDescent="0.35">
      <c r="A88" s="20">
        <v>1102</v>
      </c>
      <c r="B88" s="28" t="s">
        <v>14</v>
      </c>
      <c r="C88" s="20">
        <v>1120</v>
      </c>
      <c r="D88" s="28" t="s">
        <v>208</v>
      </c>
    </row>
    <row r="89" spans="1:4" ht="12.75" customHeight="1" x14ac:dyDescent="0.35">
      <c r="A89" s="20"/>
      <c r="B89" s="28"/>
      <c r="C89" s="20"/>
      <c r="D89" s="28"/>
    </row>
    <row r="90" spans="1:4" ht="12.75" customHeight="1" x14ac:dyDescent="0.35">
      <c r="A90" s="20">
        <v>1103</v>
      </c>
      <c r="B90" s="28" t="s">
        <v>15</v>
      </c>
      <c r="C90" s="20">
        <v>1131</v>
      </c>
      <c r="D90" s="28" t="s">
        <v>209</v>
      </c>
    </row>
    <row r="91" spans="1:4" ht="12.75" customHeight="1" x14ac:dyDescent="0.35">
      <c r="A91" s="20"/>
      <c r="B91" s="28"/>
      <c r="C91" s="20">
        <v>1132</v>
      </c>
      <c r="D91" s="28" t="s">
        <v>210</v>
      </c>
    </row>
    <row r="92" spans="1:4" ht="12.75" customHeight="1" x14ac:dyDescent="0.35">
      <c r="A92" s="20"/>
      <c r="B92" s="28"/>
      <c r="C92" s="20">
        <v>1133</v>
      </c>
      <c r="D92" s="28" t="s">
        <v>211</v>
      </c>
    </row>
    <row r="93" spans="1:4" ht="12.75" customHeight="1" x14ac:dyDescent="0.35">
      <c r="A93" s="20"/>
      <c r="B93" s="28"/>
      <c r="C93" s="20"/>
      <c r="D93" s="28"/>
    </row>
    <row r="94" spans="1:4" ht="12.75" customHeight="1" x14ac:dyDescent="0.35">
      <c r="A94" s="20">
        <v>1104</v>
      </c>
      <c r="B94" s="28" t="s">
        <v>16</v>
      </c>
      <c r="C94" s="20">
        <v>1140</v>
      </c>
      <c r="D94" s="28" t="s">
        <v>212</v>
      </c>
    </row>
    <row r="95" spans="1:4" ht="12.75" customHeight="1" x14ac:dyDescent="0.35">
      <c r="A95" s="20"/>
      <c r="B95" s="28"/>
      <c r="C95" s="20"/>
      <c r="D95" s="28"/>
    </row>
    <row r="96" spans="1:4" ht="12.75" customHeight="1" x14ac:dyDescent="0.35">
      <c r="A96" s="20">
        <v>1105</v>
      </c>
      <c r="B96" s="28" t="s">
        <v>17</v>
      </c>
      <c r="C96" s="20">
        <v>1150</v>
      </c>
      <c r="D96" s="28" t="s">
        <v>213</v>
      </c>
    </row>
    <row r="97" spans="1:4" ht="12.75" customHeight="1" x14ac:dyDescent="0.35">
      <c r="A97" s="20"/>
      <c r="B97" s="28"/>
      <c r="C97" s="20"/>
      <c r="D97" s="28"/>
    </row>
    <row r="98" spans="1:4" ht="12.75" customHeight="1" x14ac:dyDescent="0.35">
      <c r="A98" s="20">
        <v>1106</v>
      </c>
      <c r="B98" s="28" t="s">
        <v>18</v>
      </c>
      <c r="C98" s="20">
        <v>1161</v>
      </c>
      <c r="D98" s="28" t="s">
        <v>214</v>
      </c>
    </row>
    <row r="99" spans="1:4" ht="12.75" customHeight="1" x14ac:dyDescent="0.35">
      <c r="A99" s="20"/>
      <c r="B99" s="28"/>
      <c r="C99" s="20">
        <v>1162</v>
      </c>
      <c r="D99" s="28" t="s">
        <v>215</v>
      </c>
    </row>
    <row r="100" spans="1:4" ht="12.75" customHeight="1" x14ac:dyDescent="0.35">
      <c r="A100" s="20"/>
      <c r="B100" s="28"/>
      <c r="C100" s="20"/>
      <c r="D100" s="28"/>
    </row>
    <row r="101" spans="1:4" ht="12.75" customHeight="1" x14ac:dyDescent="0.35">
      <c r="A101" s="20">
        <v>1107</v>
      </c>
      <c r="B101" s="28" t="s">
        <v>19</v>
      </c>
      <c r="C101" s="20">
        <v>1171</v>
      </c>
      <c r="D101" s="28" t="s">
        <v>216</v>
      </c>
    </row>
    <row r="102" spans="1:4" ht="12.75" customHeight="1" x14ac:dyDescent="0.35">
      <c r="A102" s="20"/>
      <c r="B102" s="28"/>
      <c r="C102" s="20">
        <v>1172</v>
      </c>
      <c r="D102" s="28" t="s">
        <v>217</v>
      </c>
    </row>
    <row r="103" spans="1:4" ht="12.75" customHeight="1" x14ac:dyDescent="0.35">
      <c r="A103" s="20"/>
      <c r="B103" s="28"/>
      <c r="C103" s="20">
        <v>1173</v>
      </c>
      <c r="D103" s="28" t="s">
        <v>218</v>
      </c>
    </row>
    <row r="104" spans="1:4" ht="12.75" customHeight="1" x14ac:dyDescent="0.35">
      <c r="A104" s="20"/>
      <c r="B104" s="28"/>
      <c r="C104" s="20">
        <v>1174</v>
      </c>
      <c r="D104" s="28" t="s">
        <v>219</v>
      </c>
    </row>
    <row r="105" spans="1:4" ht="12.75" customHeight="1" x14ac:dyDescent="0.35">
      <c r="A105" s="20"/>
      <c r="B105" s="28"/>
      <c r="C105" s="20"/>
      <c r="D105" s="28"/>
    </row>
    <row r="106" spans="1:4" ht="12.75" customHeight="1" x14ac:dyDescent="0.35">
      <c r="A106" s="20">
        <v>1108</v>
      </c>
      <c r="B106" s="28" t="s">
        <v>20</v>
      </c>
      <c r="C106" s="20">
        <v>1181</v>
      </c>
      <c r="D106" s="28" t="s">
        <v>220</v>
      </c>
    </row>
    <row r="107" spans="1:4" ht="12.75" customHeight="1" x14ac:dyDescent="0.35">
      <c r="A107" s="20"/>
      <c r="B107" s="28"/>
      <c r="C107" s="20">
        <v>1182</v>
      </c>
      <c r="D107" s="28" t="s">
        <v>221</v>
      </c>
    </row>
    <row r="108" spans="1:4" ht="12.75" customHeight="1" x14ac:dyDescent="0.35">
      <c r="A108" s="20"/>
      <c r="B108" s="28"/>
      <c r="C108" s="20"/>
      <c r="D108" s="28"/>
    </row>
    <row r="109" spans="1:4" ht="12.75" customHeight="1" x14ac:dyDescent="0.35">
      <c r="A109" s="20">
        <v>1109</v>
      </c>
      <c r="B109" s="28" t="s">
        <v>21</v>
      </c>
      <c r="C109" s="20">
        <v>1191</v>
      </c>
      <c r="D109" s="28" t="s">
        <v>222</v>
      </c>
    </row>
    <row r="110" spans="1:4" ht="12.75" customHeight="1" x14ac:dyDescent="0.35">
      <c r="A110" s="20"/>
      <c r="B110" s="28"/>
      <c r="C110" s="20">
        <v>1192</v>
      </c>
      <c r="D110" s="28" t="s">
        <v>223</v>
      </c>
    </row>
    <row r="111" spans="1:4" ht="12.75" customHeight="1" x14ac:dyDescent="0.35">
      <c r="A111" s="20"/>
      <c r="B111" s="28"/>
      <c r="C111" s="20">
        <v>1199</v>
      </c>
      <c r="D111" s="28" t="s">
        <v>224</v>
      </c>
    </row>
    <row r="112" spans="1:4" ht="12.75" customHeight="1" x14ac:dyDescent="0.35">
      <c r="A112" s="20"/>
      <c r="B112" s="28"/>
      <c r="C112" s="20"/>
      <c r="D112" s="28"/>
    </row>
    <row r="113" spans="1:4" ht="12.75" customHeight="1" x14ac:dyDescent="0.35">
      <c r="A113" s="20">
        <v>1201</v>
      </c>
      <c r="B113" s="28" t="s">
        <v>22</v>
      </c>
      <c r="C113" s="20">
        <v>1211</v>
      </c>
      <c r="D113" s="28" t="s">
        <v>225</v>
      </c>
    </row>
    <row r="114" spans="1:4" ht="12.75" customHeight="1" x14ac:dyDescent="0.35">
      <c r="A114" s="20"/>
      <c r="B114" s="28"/>
      <c r="C114" s="20"/>
      <c r="D114" s="28"/>
    </row>
    <row r="115" spans="1:4" ht="12.75" customHeight="1" x14ac:dyDescent="0.35">
      <c r="A115" s="20">
        <v>1202</v>
      </c>
      <c r="B115" s="28" t="s">
        <v>23</v>
      </c>
      <c r="C115" s="20">
        <v>1212</v>
      </c>
      <c r="D115" s="28" t="s">
        <v>23</v>
      </c>
    </row>
    <row r="116" spans="1:4" ht="12.75" customHeight="1" x14ac:dyDescent="0.35">
      <c r="A116" s="20"/>
      <c r="B116" s="28"/>
      <c r="C116" s="20"/>
      <c r="D116" s="28"/>
    </row>
    <row r="117" spans="1:4" ht="12.75" customHeight="1" x14ac:dyDescent="0.35">
      <c r="A117" s="20">
        <v>1203</v>
      </c>
      <c r="B117" s="28" t="s">
        <v>129</v>
      </c>
      <c r="C117" s="20">
        <v>1213</v>
      </c>
      <c r="D117" s="28" t="s">
        <v>226</v>
      </c>
    </row>
    <row r="118" spans="1:4" ht="12.75" customHeight="1" x14ac:dyDescent="0.35">
      <c r="A118" s="20"/>
      <c r="B118" s="28"/>
      <c r="C118" s="20">
        <v>1214</v>
      </c>
      <c r="D118" s="28" t="s">
        <v>227</v>
      </c>
    </row>
    <row r="119" spans="1:4" ht="12.75" customHeight="1" x14ac:dyDescent="0.35">
      <c r="A119" s="20"/>
      <c r="B119" s="28"/>
      <c r="C119" s="20"/>
      <c r="D119" s="28"/>
    </row>
    <row r="120" spans="1:4" ht="12.75" customHeight="1" x14ac:dyDescent="0.35">
      <c r="A120" s="20">
        <v>1204</v>
      </c>
      <c r="B120" s="28" t="s">
        <v>130</v>
      </c>
      <c r="C120" s="20">
        <v>1220</v>
      </c>
      <c r="D120" s="28" t="s">
        <v>130</v>
      </c>
    </row>
    <row r="121" spans="1:4" ht="12.75" customHeight="1" x14ac:dyDescent="0.35">
      <c r="A121" s="20"/>
      <c r="B121" s="28"/>
      <c r="C121" s="20"/>
      <c r="D121" s="28"/>
    </row>
    <row r="122" spans="1:4" ht="12.75" customHeight="1" x14ac:dyDescent="0.35">
      <c r="A122" s="20">
        <v>1301</v>
      </c>
      <c r="B122" s="28" t="s">
        <v>24</v>
      </c>
      <c r="C122" s="20">
        <v>1311</v>
      </c>
      <c r="D122" s="28" t="s">
        <v>228</v>
      </c>
    </row>
    <row r="123" spans="1:4" ht="12.75" customHeight="1" x14ac:dyDescent="0.35">
      <c r="A123" s="20"/>
      <c r="B123" s="28"/>
      <c r="C123" s="20">
        <v>1312</v>
      </c>
      <c r="D123" s="28" t="s">
        <v>229</v>
      </c>
    </row>
    <row r="124" spans="1:4" ht="12.75" customHeight="1" x14ac:dyDescent="0.35">
      <c r="A124" s="20"/>
      <c r="B124" s="28"/>
      <c r="C124" s="20">
        <v>1313</v>
      </c>
      <c r="D124" s="28" t="s">
        <v>230</v>
      </c>
    </row>
    <row r="125" spans="1:4" ht="12.75" customHeight="1" x14ac:dyDescent="0.35">
      <c r="A125" s="20"/>
      <c r="B125" s="28"/>
      <c r="C125" s="20"/>
      <c r="D125" s="28"/>
    </row>
    <row r="126" spans="1:4" ht="12.75" customHeight="1" x14ac:dyDescent="0.35">
      <c r="A126" s="20">
        <v>1302</v>
      </c>
      <c r="B126" s="28" t="s">
        <v>25</v>
      </c>
      <c r="C126" s="20">
        <v>1320</v>
      </c>
      <c r="D126" s="28" t="s">
        <v>231</v>
      </c>
    </row>
    <row r="127" spans="1:4" ht="12.75" customHeight="1" x14ac:dyDescent="0.35">
      <c r="A127" s="20"/>
      <c r="B127" s="28"/>
      <c r="C127" s="20"/>
      <c r="D127" s="28"/>
    </row>
    <row r="128" spans="1:4" ht="12.75" customHeight="1" x14ac:dyDescent="0.35">
      <c r="A128" s="20">
        <v>1303</v>
      </c>
      <c r="B128" s="28" t="s">
        <v>26</v>
      </c>
      <c r="C128" s="20">
        <v>1331</v>
      </c>
      <c r="D128" s="28" t="s">
        <v>232</v>
      </c>
    </row>
    <row r="129" spans="1:4" ht="12.75" customHeight="1" x14ac:dyDescent="0.35">
      <c r="A129" s="20"/>
      <c r="B129" s="28"/>
      <c r="C129" s="20">
        <v>1332</v>
      </c>
      <c r="D129" s="28" t="s">
        <v>233</v>
      </c>
    </row>
    <row r="130" spans="1:4" ht="12.75" customHeight="1" x14ac:dyDescent="0.35">
      <c r="A130" s="20"/>
      <c r="B130" s="28"/>
      <c r="C130" s="20">
        <v>1333</v>
      </c>
      <c r="D130" s="28" t="s">
        <v>234</v>
      </c>
    </row>
    <row r="131" spans="1:4" ht="12.75" customHeight="1" x14ac:dyDescent="0.35">
      <c r="A131" s="20"/>
      <c r="B131" s="28"/>
      <c r="C131" s="20">
        <v>1334</v>
      </c>
      <c r="D131" s="28" t="s">
        <v>235</v>
      </c>
    </row>
    <row r="132" spans="1:4" ht="12.75" customHeight="1" x14ac:dyDescent="0.35">
      <c r="A132" s="20"/>
      <c r="B132" s="28"/>
      <c r="C132" s="20"/>
      <c r="D132" s="28"/>
    </row>
    <row r="133" spans="1:4" ht="12.75" customHeight="1" x14ac:dyDescent="0.35">
      <c r="A133" s="20">
        <v>1304</v>
      </c>
      <c r="B133" s="28" t="s">
        <v>27</v>
      </c>
      <c r="C133" s="20">
        <v>1340</v>
      </c>
      <c r="D133" s="28" t="s">
        <v>27</v>
      </c>
    </row>
    <row r="134" spans="1:4" ht="12.75" customHeight="1" x14ac:dyDescent="0.35">
      <c r="A134" s="20"/>
      <c r="B134" s="28"/>
      <c r="C134" s="20"/>
      <c r="D134" s="28"/>
    </row>
    <row r="135" spans="1:4" ht="12.75" customHeight="1" x14ac:dyDescent="0.35">
      <c r="A135" s="20">
        <v>1305</v>
      </c>
      <c r="B135" s="28" t="s">
        <v>28</v>
      </c>
      <c r="C135" s="20">
        <v>1351</v>
      </c>
      <c r="D135" s="28" t="s">
        <v>28</v>
      </c>
    </row>
    <row r="136" spans="1:4" ht="12.75" customHeight="1" x14ac:dyDescent="0.35">
      <c r="A136" s="20"/>
      <c r="B136" s="28"/>
      <c r="C136" s="20"/>
      <c r="D136" s="28"/>
    </row>
    <row r="137" spans="1:4" ht="12.75" customHeight="1" x14ac:dyDescent="0.35">
      <c r="A137" s="20">
        <v>1306</v>
      </c>
      <c r="B137" s="28" t="s">
        <v>29</v>
      </c>
      <c r="C137" s="20">
        <v>1352</v>
      </c>
      <c r="D137" s="28" t="s">
        <v>29</v>
      </c>
    </row>
    <row r="138" spans="1:4" ht="12.75" customHeight="1" x14ac:dyDescent="0.35">
      <c r="A138" s="20"/>
      <c r="B138" s="28"/>
      <c r="C138" s="20"/>
      <c r="D138" s="28"/>
    </row>
    <row r="139" spans="1:4" ht="12.75" customHeight="1" x14ac:dyDescent="0.35">
      <c r="A139" s="20">
        <v>1401</v>
      </c>
      <c r="B139" s="28" t="s">
        <v>30</v>
      </c>
      <c r="C139" s="20">
        <v>1411</v>
      </c>
      <c r="D139" s="28" t="s">
        <v>236</v>
      </c>
    </row>
    <row r="140" spans="1:4" ht="12.75" customHeight="1" x14ac:dyDescent="0.35">
      <c r="A140" s="20"/>
      <c r="B140" s="28"/>
      <c r="C140" s="20">
        <v>1412</v>
      </c>
      <c r="D140" s="28" t="s">
        <v>237</v>
      </c>
    </row>
    <row r="141" spans="1:4" ht="12.75" customHeight="1" x14ac:dyDescent="0.35">
      <c r="A141" s="20"/>
      <c r="B141" s="28"/>
      <c r="C141" s="20">
        <v>1413</v>
      </c>
      <c r="D141" s="28" t="s">
        <v>238</v>
      </c>
    </row>
    <row r="142" spans="1:4" ht="12.75" customHeight="1" x14ac:dyDescent="0.35">
      <c r="A142" s="20"/>
      <c r="B142" s="28"/>
      <c r="C142" s="20"/>
      <c r="D142" s="28"/>
    </row>
    <row r="143" spans="1:4" ht="12.75" customHeight="1" x14ac:dyDescent="0.35">
      <c r="A143" s="20">
        <v>1402</v>
      </c>
      <c r="B143" s="28" t="s">
        <v>31</v>
      </c>
      <c r="C143" s="20">
        <v>1491</v>
      </c>
      <c r="D143" s="28" t="s">
        <v>239</v>
      </c>
    </row>
    <row r="144" spans="1:4" ht="12.75" customHeight="1" x14ac:dyDescent="0.35">
      <c r="A144" s="20"/>
      <c r="B144" s="28"/>
      <c r="C144" s="20">
        <v>1492</v>
      </c>
      <c r="D144" s="28" t="s">
        <v>240</v>
      </c>
    </row>
    <row r="145" spans="1:4" ht="12.75" customHeight="1" x14ac:dyDescent="0.35">
      <c r="A145" s="20"/>
      <c r="B145" s="28"/>
      <c r="C145" s="20">
        <v>1493</v>
      </c>
      <c r="D145" s="28" t="s">
        <v>241</v>
      </c>
    </row>
    <row r="146" spans="1:4" ht="12.75" customHeight="1" x14ac:dyDescent="0.35">
      <c r="A146" s="20"/>
      <c r="B146" s="28"/>
      <c r="C146" s="20">
        <v>1494</v>
      </c>
      <c r="D146" s="28" t="s">
        <v>242</v>
      </c>
    </row>
    <row r="147" spans="1:4" ht="12.75" customHeight="1" x14ac:dyDescent="0.35">
      <c r="A147" s="20"/>
      <c r="B147" s="28"/>
      <c r="C147" s="20">
        <v>1499</v>
      </c>
      <c r="D147" s="28" t="s">
        <v>243</v>
      </c>
    </row>
    <row r="148" spans="1:4" ht="12.75" customHeight="1" x14ac:dyDescent="0.35">
      <c r="A148" s="20"/>
      <c r="B148" s="28"/>
      <c r="C148" s="20"/>
      <c r="D148" s="28"/>
    </row>
    <row r="149" spans="1:4" ht="12.75" customHeight="1" x14ac:dyDescent="0.35">
      <c r="A149" s="20">
        <v>1501</v>
      </c>
      <c r="B149" s="28" t="s">
        <v>32</v>
      </c>
      <c r="C149" s="20">
        <v>1510</v>
      </c>
      <c r="D149" s="28" t="s">
        <v>32</v>
      </c>
    </row>
    <row r="150" spans="1:4" ht="12.75" customHeight="1" x14ac:dyDescent="0.35">
      <c r="A150" s="20"/>
      <c r="B150" s="28"/>
      <c r="C150" s="20"/>
      <c r="D150" s="28"/>
    </row>
    <row r="151" spans="1:4" ht="12.75" customHeight="1" x14ac:dyDescent="0.35">
      <c r="A151" s="20">
        <v>1502</v>
      </c>
      <c r="B151" s="28" t="s">
        <v>33</v>
      </c>
      <c r="C151" s="20">
        <v>1521</v>
      </c>
      <c r="D151" s="28" t="s">
        <v>244</v>
      </c>
    </row>
    <row r="152" spans="1:4" ht="12.75" customHeight="1" x14ac:dyDescent="0.35">
      <c r="A152" s="20"/>
      <c r="B152" s="28"/>
      <c r="C152" s="20">
        <v>1522</v>
      </c>
      <c r="D152" s="28" t="s">
        <v>245</v>
      </c>
    </row>
    <row r="153" spans="1:4" ht="12.75" customHeight="1" x14ac:dyDescent="0.35">
      <c r="A153" s="20"/>
      <c r="B153" s="28"/>
      <c r="C153" s="20">
        <v>1523</v>
      </c>
      <c r="D153" s="28" t="s">
        <v>246</v>
      </c>
    </row>
    <row r="154" spans="1:4" ht="12.75" customHeight="1" x14ac:dyDescent="0.35">
      <c r="A154" s="20"/>
      <c r="B154" s="28"/>
      <c r="C154" s="20">
        <v>1524</v>
      </c>
      <c r="D154" s="28" t="s">
        <v>247</v>
      </c>
    </row>
    <row r="155" spans="1:4" ht="12.75" customHeight="1" x14ac:dyDescent="0.35">
      <c r="A155" s="20"/>
      <c r="B155" s="28"/>
      <c r="C155" s="20">
        <v>1529</v>
      </c>
      <c r="D155" s="28" t="s">
        <v>248</v>
      </c>
    </row>
    <row r="156" spans="1:4" ht="12.75" customHeight="1" x14ac:dyDescent="0.35">
      <c r="A156" s="20"/>
      <c r="B156" s="28"/>
      <c r="C156" s="20"/>
      <c r="D156" s="28"/>
    </row>
    <row r="157" spans="1:4" ht="12.75" customHeight="1" x14ac:dyDescent="0.35">
      <c r="A157" s="20">
        <v>1601</v>
      </c>
      <c r="B157" s="28" t="s">
        <v>34</v>
      </c>
      <c r="C157" s="20">
        <v>1611</v>
      </c>
      <c r="D157" s="28" t="s">
        <v>249</v>
      </c>
    </row>
    <row r="158" spans="1:4" ht="12.75" customHeight="1" x14ac:dyDescent="0.35">
      <c r="A158" s="20"/>
      <c r="B158" s="28"/>
      <c r="C158" s="20">
        <v>1612</v>
      </c>
      <c r="D158" s="28" t="s">
        <v>250</v>
      </c>
    </row>
    <row r="159" spans="1:4" ht="12.75" customHeight="1" x14ac:dyDescent="0.35">
      <c r="A159" s="20"/>
      <c r="B159" s="28"/>
      <c r="C159" s="20">
        <v>1620</v>
      </c>
      <c r="D159" s="28" t="s">
        <v>251</v>
      </c>
    </row>
    <row r="160" spans="1:4" ht="12.75" customHeight="1" x14ac:dyDescent="0.35">
      <c r="A160" s="20"/>
      <c r="B160" s="28"/>
      <c r="C160" s="20"/>
      <c r="D160" s="28"/>
    </row>
    <row r="161" spans="1:4" ht="12.75" customHeight="1" x14ac:dyDescent="0.35">
      <c r="A161" s="20">
        <v>1701</v>
      </c>
      <c r="B161" s="28" t="s">
        <v>35</v>
      </c>
      <c r="C161" s="20">
        <v>1701</v>
      </c>
      <c r="D161" s="28" t="s">
        <v>252</v>
      </c>
    </row>
    <row r="162" spans="1:4" ht="12.75" customHeight="1" x14ac:dyDescent="0.35">
      <c r="A162" s="20"/>
      <c r="B162" s="28"/>
      <c r="C162" s="20">
        <v>1709</v>
      </c>
      <c r="D162" s="28" t="s">
        <v>253</v>
      </c>
    </row>
    <row r="163" spans="1:4" ht="12.75" customHeight="1" x14ac:dyDescent="0.35">
      <c r="A163" s="20"/>
      <c r="B163" s="28"/>
      <c r="C163" s="20"/>
      <c r="D163" s="28"/>
    </row>
    <row r="164" spans="1:4" ht="12.75" customHeight="1" x14ac:dyDescent="0.35">
      <c r="A164" s="20">
        <v>1801</v>
      </c>
      <c r="B164" s="28" t="s">
        <v>36</v>
      </c>
      <c r="C164" s="20">
        <v>1841</v>
      </c>
      <c r="D164" s="28" t="s">
        <v>36</v>
      </c>
    </row>
    <row r="165" spans="1:4" ht="12.75" customHeight="1" x14ac:dyDescent="0.35">
      <c r="A165" s="20"/>
      <c r="B165" s="28"/>
      <c r="C165" s="20"/>
      <c r="D165" s="28"/>
    </row>
    <row r="166" spans="1:4" ht="12.75" customHeight="1" x14ac:dyDescent="0.35">
      <c r="A166" s="20">
        <v>1802</v>
      </c>
      <c r="B166" s="28" t="s">
        <v>37</v>
      </c>
      <c r="C166" s="20">
        <v>1842</v>
      </c>
      <c r="D166" s="28" t="s">
        <v>37</v>
      </c>
    </row>
    <row r="167" spans="1:4" ht="12.75" customHeight="1" x14ac:dyDescent="0.35">
      <c r="A167" s="20"/>
      <c r="B167" s="28"/>
      <c r="C167" s="20"/>
      <c r="D167" s="28"/>
    </row>
    <row r="168" spans="1:4" ht="12.75" customHeight="1" x14ac:dyDescent="0.35">
      <c r="A168" s="20">
        <v>1803</v>
      </c>
      <c r="B168" s="28" t="s">
        <v>38</v>
      </c>
      <c r="C168" s="20">
        <v>1811</v>
      </c>
      <c r="D168" s="28" t="s">
        <v>254</v>
      </c>
    </row>
    <row r="169" spans="1:4" ht="12.75" customHeight="1" x14ac:dyDescent="0.35">
      <c r="A169" s="20"/>
      <c r="B169" s="28"/>
      <c r="C169" s="20">
        <v>1812</v>
      </c>
      <c r="D169" s="28" t="s">
        <v>255</v>
      </c>
    </row>
    <row r="170" spans="1:4" ht="12.75" customHeight="1" x14ac:dyDescent="0.35">
      <c r="A170" s="20"/>
      <c r="B170" s="28"/>
      <c r="C170" s="20">
        <v>1813</v>
      </c>
      <c r="D170" s="28" t="s">
        <v>256</v>
      </c>
    </row>
    <row r="171" spans="1:4" ht="12.75" customHeight="1" x14ac:dyDescent="0.35">
      <c r="A171" s="20"/>
      <c r="B171" s="28"/>
      <c r="C171" s="20">
        <v>1821</v>
      </c>
      <c r="D171" s="28" t="s">
        <v>257</v>
      </c>
    </row>
    <row r="172" spans="1:4" ht="12.75" customHeight="1" x14ac:dyDescent="0.35">
      <c r="A172" s="20"/>
      <c r="B172" s="28"/>
      <c r="C172" s="20">
        <v>1829</v>
      </c>
      <c r="D172" s="28" t="s">
        <v>258</v>
      </c>
    </row>
    <row r="173" spans="1:4" ht="12.75" customHeight="1" x14ac:dyDescent="0.35">
      <c r="A173" s="20"/>
      <c r="B173" s="28"/>
      <c r="C173" s="20">
        <v>1831</v>
      </c>
      <c r="D173" s="28" t="s">
        <v>259</v>
      </c>
    </row>
    <row r="174" spans="1:4" ht="12.75" customHeight="1" x14ac:dyDescent="0.35">
      <c r="A174" s="20"/>
      <c r="B174" s="28"/>
      <c r="C174" s="20">
        <v>1832</v>
      </c>
      <c r="D174" s="28" t="s">
        <v>260</v>
      </c>
    </row>
    <row r="175" spans="1:4" ht="12.75" customHeight="1" x14ac:dyDescent="0.35">
      <c r="A175" s="20"/>
      <c r="B175" s="28"/>
      <c r="C175" s="20">
        <v>1891</v>
      </c>
      <c r="D175" s="28" t="s">
        <v>261</v>
      </c>
    </row>
    <row r="176" spans="1:4" ht="12.75" customHeight="1" x14ac:dyDescent="0.35">
      <c r="A176" s="20"/>
      <c r="B176" s="28"/>
      <c r="C176" s="20">
        <v>1892</v>
      </c>
      <c r="D176" s="28" t="s">
        <v>262</v>
      </c>
    </row>
    <row r="177" spans="1:4" ht="12.75" customHeight="1" x14ac:dyDescent="0.35">
      <c r="A177" s="20"/>
      <c r="B177" s="28"/>
      <c r="C177" s="20">
        <v>1899</v>
      </c>
      <c r="D177" s="28" t="s">
        <v>263</v>
      </c>
    </row>
    <row r="178" spans="1:4" ht="12.75" customHeight="1" x14ac:dyDescent="0.35">
      <c r="A178" s="20"/>
      <c r="B178" s="28"/>
      <c r="C178" s="20"/>
      <c r="D178" s="28"/>
    </row>
    <row r="179" spans="1:4" ht="12.75" customHeight="1" x14ac:dyDescent="0.35">
      <c r="A179" s="20">
        <v>1804</v>
      </c>
      <c r="B179" s="28" t="s">
        <v>39</v>
      </c>
      <c r="C179" s="20">
        <v>1851</v>
      </c>
      <c r="D179" s="28" t="s">
        <v>264</v>
      </c>
    </row>
    <row r="180" spans="1:4" ht="12.75" customHeight="1" x14ac:dyDescent="0.35">
      <c r="A180" s="20"/>
      <c r="B180" s="28"/>
      <c r="C180" s="20">
        <v>1852</v>
      </c>
      <c r="D180" s="28" t="s">
        <v>265</v>
      </c>
    </row>
    <row r="181" spans="1:4" ht="12.75" customHeight="1" x14ac:dyDescent="0.35">
      <c r="A181" s="20"/>
      <c r="B181" s="28"/>
      <c r="C181" s="20"/>
      <c r="D181" s="28"/>
    </row>
    <row r="182" spans="1:4" ht="12.75" customHeight="1" x14ac:dyDescent="0.35">
      <c r="A182" s="20">
        <v>1901</v>
      </c>
      <c r="B182" s="28" t="s">
        <v>40</v>
      </c>
      <c r="C182" s="20">
        <v>1911</v>
      </c>
      <c r="D182" s="28" t="s">
        <v>266</v>
      </c>
    </row>
    <row r="183" spans="1:4" ht="12.75" customHeight="1" x14ac:dyDescent="0.35">
      <c r="A183" s="20"/>
      <c r="B183" s="28"/>
      <c r="C183" s="20">
        <v>1912</v>
      </c>
      <c r="D183" s="28" t="s">
        <v>267</v>
      </c>
    </row>
    <row r="184" spans="1:4" ht="12.75" customHeight="1" x14ac:dyDescent="0.35">
      <c r="A184" s="20"/>
      <c r="B184" s="28"/>
      <c r="C184" s="20">
        <v>1913</v>
      </c>
      <c r="D184" s="28" t="s">
        <v>268</v>
      </c>
    </row>
    <row r="185" spans="1:4" ht="12.75" customHeight="1" x14ac:dyDescent="0.35">
      <c r="A185" s="20"/>
      <c r="B185" s="28"/>
      <c r="C185" s="20">
        <v>1914</v>
      </c>
      <c r="D185" s="28" t="s">
        <v>269</v>
      </c>
    </row>
    <row r="186" spans="1:4" ht="12.75" customHeight="1" x14ac:dyDescent="0.35">
      <c r="A186" s="20"/>
      <c r="B186" s="28"/>
      <c r="C186" s="20">
        <v>1915</v>
      </c>
      <c r="D186" s="28" t="s">
        <v>270</v>
      </c>
    </row>
    <row r="187" spans="1:4" ht="12.75" customHeight="1" x14ac:dyDescent="0.35">
      <c r="A187" s="20"/>
      <c r="B187" s="28"/>
      <c r="C187" s="20">
        <v>1916</v>
      </c>
      <c r="D187" s="28" t="s">
        <v>271</v>
      </c>
    </row>
    <row r="188" spans="1:4" ht="12.75" customHeight="1" x14ac:dyDescent="0.35">
      <c r="A188" s="20"/>
      <c r="B188" s="28"/>
      <c r="C188" s="20">
        <v>1919</v>
      </c>
      <c r="D188" s="28" t="s">
        <v>272</v>
      </c>
    </row>
    <row r="189" spans="1:4" ht="12.75" customHeight="1" x14ac:dyDescent="0.35">
      <c r="A189" s="20"/>
      <c r="B189" s="28"/>
      <c r="C189" s="20"/>
      <c r="D189" s="28"/>
    </row>
    <row r="190" spans="1:4" ht="12.75" customHeight="1" x14ac:dyDescent="0.35">
      <c r="A190" s="20">
        <v>1902</v>
      </c>
      <c r="B190" s="28" t="s">
        <v>41</v>
      </c>
      <c r="C190" s="20">
        <v>1920</v>
      </c>
      <c r="D190" s="28" t="s">
        <v>41</v>
      </c>
    </row>
    <row r="191" spans="1:4" ht="12.75" customHeight="1" x14ac:dyDescent="0.35">
      <c r="A191" s="20"/>
      <c r="B191" s="28"/>
      <c r="C191" s="20"/>
      <c r="D191" s="28"/>
    </row>
    <row r="192" spans="1:4" ht="12.75" customHeight="1" x14ac:dyDescent="0.35">
      <c r="A192" s="20">
        <v>2001</v>
      </c>
      <c r="B192" s="28" t="s">
        <v>42</v>
      </c>
      <c r="C192" s="20">
        <v>2010</v>
      </c>
      <c r="D192" s="28" t="s">
        <v>42</v>
      </c>
    </row>
    <row r="193" spans="1:4" ht="12.75" customHeight="1" x14ac:dyDescent="0.35">
      <c r="A193" s="20"/>
      <c r="B193" s="28"/>
      <c r="C193" s="20"/>
      <c r="D193" s="28"/>
    </row>
    <row r="194" spans="1:4" ht="12.75" customHeight="1" x14ac:dyDescent="0.35">
      <c r="A194" s="20">
        <v>2002</v>
      </c>
      <c r="B194" s="28" t="s">
        <v>43</v>
      </c>
      <c r="C194" s="20">
        <v>2021</v>
      </c>
      <c r="D194" s="28" t="s">
        <v>273</v>
      </c>
    </row>
    <row r="195" spans="1:4" ht="12.75" customHeight="1" x14ac:dyDescent="0.35">
      <c r="A195" s="20"/>
      <c r="B195" s="28"/>
      <c r="C195" s="20">
        <v>2029</v>
      </c>
      <c r="D195" s="28" t="s">
        <v>274</v>
      </c>
    </row>
    <row r="196" spans="1:4" ht="12.75" customHeight="1" x14ac:dyDescent="0.35">
      <c r="A196" s="20"/>
      <c r="B196" s="28"/>
      <c r="C196" s="20"/>
      <c r="D196" s="28"/>
    </row>
    <row r="197" spans="1:4" ht="12.75" customHeight="1" x14ac:dyDescent="0.35">
      <c r="A197" s="20">
        <v>2003</v>
      </c>
      <c r="B197" s="28" t="s">
        <v>44</v>
      </c>
      <c r="C197" s="20">
        <v>2031</v>
      </c>
      <c r="D197" s="28" t="s">
        <v>275</v>
      </c>
    </row>
    <row r="198" spans="1:4" ht="12.75" customHeight="1" x14ac:dyDescent="0.35">
      <c r="A198" s="20"/>
      <c r="B198" s="28"/>
      <c r="C198" s="20">
        <v>2033</v>
      </c>
      <c r="D198" s="28" t="s">
        <v>276</v>
      </c>
    </row>
    <row r="199" spans="1:4" ht="12.75" customHeight="1" x14ac:dyDescent="0.35">
      <c r="A199" s="20"/>
      <c r="B199" s="28"/>
      <c r="C199" s="20"/>
      <c r="D199" s="28"/>
    </row>
    <row r="200" spans="1:4" ht="12.75" customHeight="1" x14ac:dyDescent="0.35">
      <c r="A200" s="20">
        <v>2004</v>
      </c>
      <c r="B200" s="28" t="s">
        <v>45</v>
      </c>
      <c r="C200" s="20">
        <v>2032</v>
      </c>
      <c r="D200" s="28" t="s">
        <v>277</v>
      </c>
    </row>
    <row r="201" spans="1:4" ht="12.75" customHeight="1" x14ac:dyDescent="0.35">
      <c r="A201" s="20"/>
      <c r="B201" s="28"/>
      <c r="C201" s="20">
        <v>2034</v>
      </c>
      <c r="D201" s="28" t="s">
        <v>278</v>
      </c>
    </row>
    <row r="202" spans="1:4" ht="12.75" customHeight="1" x14ac:dyDescent="0.35">
      <c r="A202" s="20"/>
      <c r="B202" s="28"/>
      <c r="C202" s="20"/>
      <c r="D202" s="28"/>
    </row>
    <row r="203" spans="1:4" ht="12.75" customHeight="1" x14ac:dyDescent="0.35">
      <c r="A203" s="20">
        <v>2005</v>
      </c>
      <c r="B203" s="28" t="s">
        <v>46</v>
      </c>
      <c r="C203" s="20">
        <v>2090</v>
      </c>
      <c r="D203" s="28" t="s">
        <v>46</v>
      </c>
    </row>
    <row r="204" spans="1:4" ht="12.75" customHeight="1" x14ac:dyDescent="0.35">
      <c r="A204" s="20"/>
      <c r="B204" s="28"/>
      <c r="C204" s="20"/>
      <c r="D204" s="28"/>
    </row>
    <row r="205" spans="1:4" ht="12.75" customHeight="1" x14ac:dyDescent="0.35">
      <c r="A205" s="20">
        <v>2101</v>
      </c>
      <c r="B205" s="28" t="s">
        <v>47</v>
      </c>
      <c r="C205" s="20">
        <v>2110</v>
      </c>
      <c r="D205" s="28" t="s">
        <v>279</v>
      </c>
    </row>
    <row r="206" spans="1:4" ht="12.75" customHeight="1" x14ac:dyDescent="0.35">
      <c r="A206" s="20"/>
      <c r="B206" s="28"/>
      <c r="C206" s="20">
        <v>2121</v>
      </c>
      <c r="D206" s="28" t="s">
        <v>280</v>
      </c>
    </row>
    <row r="207" spans="1:4" ht="12.75" customHeight="1" x14ac:dyDescent="0.35">
      <c r="A207" s="20"/>
      <c r="B207" s="28"/>
      <c r="C207" s="20">
        <v>2122</v>
      </c>
      <c r="D207" s="28" t="s">
        <v>281</v>
      </c>
    </row>
    <row r="208" spans="1:4" ht="12.75" customHeight="1" x14ac:dyDescent="0.35">
      <c r="A208" s="20"/>
      <c r="B208" s="28"/>
      <c r="C208" s="20"/>
      <c r="D208" s="28"/>
    </row>
    <row r="209" spans="1:4" ht="12.75" customHeight="1" x14ac:dyDescent="0.35">
      <c r="A209" s="20">
        <v>2102</v>
      </c>
      <c r="B209" s="28" t="s">
        <v>48</v>
      </c>
      <c r="C209" s="20">
        <v>2131</v>
      </c>
      <c r="D209" s="28" t="s">
        <v>282</v>
      </c>
    </row>
    <row r="210" spans="1:4" ht="12.75" customHeight="1" x14ac:dyDescent="0.35">
      <c r="A210" s="20"/>
      <c r="B210" s="28"/>
      <c r="C210" s="20">
        <v>2132</v>
      </c>
      <c r="D210" s="28" t="s">
        <v>283</v>
      </c>
    </row>
    <row r="211" spans="1:4" ht="12.75" customHeight="1" x14ac:dyDescent="0.35">
      <c r="A211" s="20"/>
      <c r="B211" s="28"/>
      <c r="C211" s="20">
        <v>2133</v>
      </c>
      <c r="D211" s="28" t="s">
        <v>284</v>
      </c>
    </row>
    <row r="212" spans="1:4" ht="12.75" customHeight="1" x14ac:dyDescent="0.35">
      <c r="A212" s="20"/>
      <c r="B212" s="28"/>
      <c r="C212" s="20">
        <v>2139</v>
      </c>
      <c r="D212" s="28" t="s">
        <v>285</v>
      </c>
    </row>
    <row r="213" spans="1:4" ht="12.75" customHeight="1" x14ac:dyDescent="0.35">
      <c r="A213" s="20"/>
      <c r="B213" s="28"/>
      <c r="C213" s="20">
        <v>2141</v>
      </c>
      <c r="D213" s="28" t="s">
        <v>286</v>
      </c>
    </row>
    <row r="214" spans="1:4" ht="12.75" customHeight="1" x14ac:dyDescent="0.35">
      <c r="A214" s="20"/>
      <c r="B214" s="28"/>
      <c r="C214" s="20">
        <v>2142</v>
      </c>
      <c r="D214" s="28" t="s">
        <v>287</v>
      </c>
    </row>
    <row r="215" spans="1:4" ht="12.75" customHeight="1" x14ac:dyDescent="0.35">
      <c r="A215" s="20"/>
      <c r="B215" s="28"/>
      <c r="C215" s="20">
        <v>2149</v>
      </c>
      <c r="D215" s="28" t="s">
        <v>288</v>
      </c>
    </row>
    <row r="216" spans="1:4" ht="12.75" customHeight="1" x14ac:dyDescent="0.35">
      <c r="A216" s="20"/>
      <c r="B216" s="28"/>
      <c r="C216" s="20"/>
      <c r="D216" s="28"/>
    </row>
    <row r="217" spans="1:4" ht="12.75" customHeight="1" x14ac:dyDescent="0.35">
      <c r="A217" s="20">
        <v>2201</v>
      </c>
      <c r="B217" s="28" t="s">
        <v>49</v>
      </c>
      <c r="C217" s="20">
        <v>2210</v>
      </c>
      <c r="D217" s="28" t="s">
        <v>289</v>
      </c>
    </row>
    <row r="218" spans="1:4" ht="12.75" customHeight="1" x14ac:dyDescent="0.35">
      <c r="A218" s="20"/>
      <c r="B218" s="28"/>
      <c r="C218" s="20"/>
      <c r="D218" s="28"/>
    </row>
    <row r="219" spans="1:4" ht="12.75" customHeight="1" x14ac:dyDescent="0.35">
      <c r="A219" s="20">
        <v>2202</v>
      </c>
      <c r="B219" s="28" t="s">
        <v>50</v>
      </c>
      <c r="C219" s="20">
        <v>2221</v>
      </c>
      <c r="D219" s="28" t="s">
        <v>290</v>
      </c>
    </row>
    <row r="220" spans="1:4" ht="12.75" customHeight="1" x14ac:dyDescent="0.35">
      <c r="A220" s="20"/>
      <c r="B220" s="28"/>
      <c r="C220" s="20">
        <v>2222</v>
      </c>
      <c r="D220" s="28" t="s">
        <v>291</v>
      </c>
    </row>
    <row r="221" spans="1:4" ht="12.75" customHeight="1" x14ac:dyDescent="0.35">
      <c r="A221" s="20"/>
      <c r="B221" s="28"/>
      <c r="C221" s="20">
        <v>2223</v>
      </c>
      <c r="D221" s="28" t="s">
        <v>292</v>
      </c>
    </row>
    <row r="222" spans="1:4" ht="12.75" customHeight="1" x14ac:dyDescent="0.35">
      <c r="A222" s="20"/>
      <c r="B222" s="28"/>
      <c r="C222" s="20">
        <v>2224</v>
      </c>
      <c r="D222" s="28" t="s">
        <v>293</v>
      </c>
    </row>
    <row r="223" spans="1:4" ht="12.75" customHeight="1" x14ac:dyDescent="0.35">
      <c r="A223" s="20"/>
      <c r="B223" s="28"/>
      <c r="C223" s="20">
        <v>2229</v>
      </c>
      <c r="D223" s="28" t="s">
        <v>294</v>
      </c>
    </row>
    <row r="224" spans="1:4" ht="12.75" customHeight="1" x14ac:dyDescent="0.35">
      <c r="A224" s="20"/>
      <c r="B224" s="28"/>
      <c r="C224" s="20"/>
      <c r="D224" s="28"/>
    </row>
    <row r="225" spans="1:4" ht="12.75" customHeight="1" x14ac:dyDescent="0.35">
      <c r="A225" s="20">
        <v>2203</v>
      </c>
      <c r="B225" s="28" t="s">
        <v>51</v>
      </c>
      <c r="C225" s="20">
        <v>2231</v>
      </c>
      <c r="D225" s="28" t="s">
        <v>295</v>
      </c>
    </row>
    <row r="226" spans="1:4" ht="12.75" customHeight="1" x14ac:dyDescent="0.35">
      <c r="A226" s="20"/>
      <c r="B226" s="28"/>
      <c r="C226" s="20">
        <v>2239</v>
      </c>
      <c r="D226" s="28" t="s">
        <v>296</v>
      </c>
    </row>
    <row r="227" spans="1:4" ht="12.75" customHeight="1" x14ac:dyDescent="0.35">
      <c r="A227" s="20"/>
      <c r="B227" s="28"/>
      <c r="C227" s="20">
        <v>2240</v>
      </c>
      <c r="D227" s="28" t="s">
        <v>297</v>
      </c>
    </row>
    <row r="228" spans="1:4" ht="12.75" customHeight="1" x14ac:dyDescent="0.35">
      <c r="A228" s="20"/>
      <c r="B228" s="28"/>
      <c r="C228" s="20"/>
      <c r="D228" s="28"/>
    </row>
    <row r="229" spans="1:4" ht="12.75" customHeight="1" x14ac:dyDescent="0.35">
      <c r="A229" s="20">
        <v>2204</v>
      </c>
      <c r="B229" s="28" t="s">
        <v>52</v>
      </c>
      <c r="C229" s="20">
        <v>2291</v>
      </c>
      <c r="D229" s="28" t="s">
        <v>298</v>
      </c>
    </row>
    <row r="230" spans="1:4" ht="12.75" customHeight="1" x14ac:dyDescent="0.35">
      <c r="A230" s="20"/>
      <c r="B230" s="28"/>
      <c r="C230" s="20">
        <v>2292</v>
      </c>
      <c r="D230" s="28" t="s">
        <v>299</v>
      </c>
    </row>
    <row r="231" spans="1:4" ht="12.75" customHeight="1" x14ac:dyDescent="0.35">
      <c r="A231" s="20"/>
      <c r="B231" s="28"/>
      <c r="C231" s="20">
        <v>2293</v>
      </c>
      <c r="D231" s="28" t="s">
        <v>300</v>
      </c>
    </row>
    <row r="232" spans="1:4" ht="12.75" customHeight="1" x14ac:dyDescent="0.35">
      <c r="A232" s="20"/>
      <c r="B232" s="28"/>
      <c r="C232" s="20">
        <v>2299</v>
      </c>
      <c r="D232" s="28" t="s">
        <v>301</v>
      </c>
    </row>
    <row r="233" spans="1:4" ht="12.75" customHeight="1" x14ac:dyDescent="0.35">
      <c r="A233" s="20"/>
      <c r="B233" s="28"/>
      <c r="C233" s="20"/>
      <c r="D233" s="28"/>
    </row>
    <row r="234" spans="1:4" ht="12.75" customHeight="1" x14ac:dyDescent="0.35">
      <c r="A234" s="20">
        <v>2301</v>
      </c>
      <c r="B234" s="28" t="s">
        <v>53</v>
      </c>
      <c r="C234" s="20">
        <v>2311</v>
      </c>
      <c r="D234" s="28" t="s">
        <v>302</v>
      </c>
    </row>
    <row r="235" spans="1:4" ht="12.75" customHeight="1" x14ac:dyDescent="0.35">
      <c r="A235" s="20"/>
      <c r="B235" s="28"/>
      <c r="C235" s="20">
        <v>2312</v>
      </c>
      <c r="D235" s="28" t="s">
        <v>303</v>
      </c>
    </row>
    <row r="236" spans="1:4" ht="12.75" customHeight="1" x14ac:dyDescent="0.35">
      <c r="A236" s="20"/>
      <c r="B236" s="28"/>
      <c r="C236" s="20">
        <v>2313</v>
      </c>
      <c r="D236" s="28" t="s">
        <v>304</v>
      </c>
    </row>
    <row r="237" spans="1:4" ht="12.75" customHeight="1" x14ac:dyDescent="0.35">
      <c r="A237" s="20"/>
      <c r="B237" s="28"/>
      <c r="C237" s="20">
        <v>2319</v>
      </c>
      <c r="D237" s="28" t="s">
        <v>305</v>
      </c>
    </row>
    <row r="238" spans="1:4" ht="12.75" customHeight="1" x14ac:dyDescent="0.35">
      <c r="A238" s="20"/>
      <c r="B238" s="28"/>
      <c r="C238" s="20">
        <v>2399</v>
      </c>
      <c r="D238" s="28" t="s">
        <v>306</v>
      </c>
    </row>
    <row r="239" spans="1:4" ht="12.75" customHeight="1" x14ac:dyDescent="0.35">
      <c r="A239" s="20"/>
      <c r="B239" s="28"/>
      <c r="C239" s="20"/>
      <c r="D239" s="28"/>
    </row>
    <row r="240" spans="1:4" ht="12.75" customHeight="1" x14ac:dyDescent="0.35">
      <c r="A240" s="20">
        <v>2302</v>
      </c>
      <c r="B240" s="28" t="s">
        <v>54</v>
      </c>
      <c r="C240" s="20">
        <v>2391</v>
      </c>
      <c r="D240" s="28" t="s">
        <v>307</v>
      </c>
    </row>
    <row r="241" spans="1:4" ht="12.75" customHeight="1" x14ac:dyDescent="0.35">
      <c r="A241" s="20"/>
      <c r="B241" s="28"/>
      <c r="C241" s="20">
        <v>2392</v>
      </c>
      <c r="D241" s="28" t="s">
        <v>308</v>
      </c>
    </row>
    <row r="242" spans="1:4" ht="12.75" customHeight="1" x14ac:dyDescent="0.35">
      <c r="A242" s="20"/>
      <c r="B242" s="28"/>
      <c r="C242" s="20"/>
      <c r="D242" s="28"/>
    </row>
    <row r="243" spans="1:4" ht="12.75" customHeight="1" x14ac:dyDescent="0.35">
      <c r="A243" s="20">
        <v>2303</v>
      </c>
      <c r="B243" s="28" t="s">
        <v>55</v>
      </c>
      <c r="C243" s="20">
        <v>2393</v>
      </c>
      <c r="D243" s="28" t="s">
        <v>309</v>
      </c>
    </row>
    <row r="244" spans="1:4" ht="12.75" customHeight="1" x14ac:dyDescent="0.35">
      <c r="A244" s="20"/>
      <c r="B244" s="28"/>
      <c r="C244" s="20"/>
      <c r="D244" s="28"/>
    </row>
    <row r="245" spans="1:4" ht="12.75" customHeight="1" x14ac:dyDescent="0.35">
      <c r="A245" s="20">
        <v>2304</v>
      </c>
      <c r="B245" s="28" t="s">
        <v>56</v>
      </c>
      <c r="C245" s="20">
        <v>2394</v>
      </c>
      <c r="D245" s="28" t="s">
        <v>310</v>
      </c>
    </row>
    <row r="246" spans="1:4" ht="12.75" customHeight="1" x14ac:dyDescent="0.35">
      <c r="A246" s="20"/>
      <c r="B246" s="28"/>
      <c r="C246" s="20"/>
      <c r="D246" s="28"/>
    </row>
    <row r="247" spans="1:4" ht="12.75" customHeight="1" x14ac:dyDescent="0.35">
      <c r="A247" s="20">
        <v>2401</v>
      </c>
      <c r="B247" s="28" t="s">
        <v>57</v>
      </c>
      <c r="C247" s="20">
        <v>2411</v>
      </c>
      <c r="D247" s="28" t="s">
        <v>311</v>
      </c>
    </row>
    <row r="248" spans="1:4" ht="12.75" customHeight="1" x14ac:dyDescent="0.35">
      <c r="A248" s="20"/>
      <c r="B248" s="28"/>
      <c r="C248" s="20">
        <v>2412</v>
      </c>
      <c r="D248" s="28" t="s">
        <v>312</v>
      </c>
    </row>
    <row r="249" spans="1:4" ht="12.75" customHeight="1" x14ac:dyDescent="0.35">
      <c r="A249" s="20"/>
      <c r="B249" s="28"/>
      <c r="C249" s="20">
        <v>2419</v>
      </c>
      <c r="D249" s="28" t="s">
        <v>313</v>
      </c>
    </row>
    <row r="250" spans="1:4" ht="12.75" customHeight="1" x14ac:dyDescent="0.35">
      <c r="A250" s="20"/>
      <c r="B250" s="28"/>
      <c r="C250" s="20">
        <v>2421</v>
      </c>
      <c r="D250" s="28" t="s">
        <v>314</v>
      </c>
    </row>
    <row r="251" spans="1:4" ht="12.75" customHeight="1" x14ac:dyDescent="0.35">
      <c r="A251" s="20"/>
      <c r="B251" s="28"/>
      <c r="C251" s="20">
        <v>2422</v>
      </c>
      <c r="D251" s="28" t="s">
        <v>315</v>
      </c>
    </row>
    <row r="252" spans="1:4" ht="12.75" customHeight="1" x14ac:dyDescent="0.35">
      <c r="A252" s="20"/>
      <c r="B252" s="28"/>
      <c r="C252" s="20">
        <v>2429</v>
      </c>
      <c r="D252" s="28" t="s">
        <v>316</v>
      </c>
    </row>
    <row r="253" spans="1:4" ht="12.75" customHeight="1" x14ac:dyDescent="0.35">
      <c r="A253" s="20"/>
      <c r="B253" s="28"/>
      <c r="C253" s="20"/>
      <c r="D253" s="28"/>
    </row>
    <row r="254" spans="1:4" ht="12.75" customHeight="1" x14ac:dyDescent="0.35">
      <c r="A254" s="20">
        <v>2403</v>
      </c>
      <c r="B254" s="28" t="s">
        <v>58</v>
      </c>
      <c r="C254" s="20">
        <v>2431</v>
      </c>
      <c r="D254" s="28" t="s">
        <v>317</v>
      </c>
    </row>
    <row r="255" spans="1:4" ht="12.75" customHeight="1" x14ac:dyDescent="0.35">
      <c r="A255" s="20"/>
      <c r="B255" s="28"/>
      <c r="C255" s="20">
        <v>2432</v>
      </c>
      <c r="D255" s="28" t="s">
        <v>318</v>
      </c>
    </row>
    <row r="256" spans="1:4" ht="12.75" customHeight="1" x14ac:dyDescent="0.35">
      <c r="A256" s="20"/>
      <c r="B256" s="28"/>
      <c r="C256" s="20">
        <v>2439</v>
      </c>
      <c r="D256" s="28" t="s">
        <v>319</v>
      </c>
    </row>
    <row r="257" spans="1:4" ht="12.75" customHeight="1" x14ac:dyDescent="0.35">
      <c r="A257" s="20"/>
      <c r="B257" s="28"/>
      <c r="C257" s="20"/>
      <c r="D257" s="28"/>
    </row>
    <row r="258" spans="1:4" ht="12.75" customHeight="1" x14ac:dyDescent="0.35">
      <c r="A258" s="20">
        <v>2404</v>
      </c>
      <c r="B258" s="28" t="s">
        <v>59</v>
      </c>
      <c r="C258" s="20">
        <v>2441</v>
      </c>
      <c r="D258" s="28" t="s">
        <v>320</v>
      </c>
    </row>
    <row r="259" spans="1:4" ht="12.75" customHeight="1" x14ac:dyDescent="0.35">
      <c r="A259" s="20"/>
      <c r="B259" s="28"/>
      <c r="C259" s="20">
        <v>2449</v>
      </c>
      <c r="D259" s="28" t="s">
        <v>321</v>
      </c>
    </row>
    <row r="260" spans="1:4" ht="12.75" customHeight="1" x14ac:dyDescent="0.35">
      <c r="A260" s="20"/>
      <c r="B260" s="28"/>
      <c r="C260" s="20"/>
      <c r="D260" s="28"/>
    </row>
    <row r="261" spans="1:4" ht="12.75" customHeight="1" x14ac:dyDescent="0.35">
      <c r="A261" s="20">
        <v>2405</v>
      </c>
      <c r="B261" s="28" t="s">
        <v>60</v>
      </c>
      <c r="C261" s="20">
        <v>2451</v>
      </c>
      <c r="D261" s="28" t="s">
        <v>322</v>
      </c>
    </row>
    <row r="262" spans="1:4" ht="12.75" customHeight="1" x14ac:dyDescent="0.35">
      <c r="A262" s="20"/>
      <c r="B262" s="28"/>
      <c r="C262" s="20">
        <v>2452</v>
      </c>
      <c r="D262" s="28" t="s">
        <v>323</v>
      </c>
    </row>
    <row r="263" spans="1:4" ht="12.75" customHeight="1" x14ac:dyDescent="0.35">
      <c r="A263" s="20"/>
      <c r="B263" s="28"/>
      <c r="C263" s="20">
        <v>2461</v>
      </c>
      <c r="D263" s="28" t="s">
        <v>324</v>
      </c>
    </row>
    <row r="264" spans="1:4" ht="12.75" customHeight="1" x14ac:dyDescent="0.35">
      <c r="A264" s="20"/>
      <c r="B264" s="28"/>
      <c r="C264" s="20">
        <v>2462</v>
      </c>
      <c r="D264" s="28" t="s">
        <v>325</v>
      </c>
    </row>
    <row r="265" spans="1:4" ht="12.75" customHeight="1" x14ac:dyDescent="0.35">
      <c r="A265" s="20"/>
      <c r="B265" s="28"/>
      <c r="C265" s="20">
        <v>2463</v>
      </c>
      <c r="D265" s="28" t="s">
        <v>326</v>
      </c>
    </row>
    <row r="266" spans="1:4" ht="12.75" customHeight="1" x14ac:dyDescent="0.35">
      <c r="A266" s="20"/>
      <c r="B266" s="28"/>
      <c r="C266" s="20">
        <v>2469</v>
      </c>
      <c r="D266" s="28" t="s">
        <v>327</v>
      </c>
    </row>
    <row r="267" spans="1:4" ht="12.75" customHeight="1" x14ac:dyDescent="0.35">
      <c r="A267" s="20"/>
      <c r="B267" s="28"/>
      <c r="C267" s="20">
        <v>2491</v>
      </c>
      <c r="D267" s="28" t="s">
        <v>328</v>
      </c>
    </row>
    <row r="268" spans="1:4" ht="12.75" customHeight="1" x14ac:dyDescent="0.35">
      <c r="A268" s="20"/>
      <c r="B268" s="28"/>
      <c r="C268" s="20">
        <v>2499</v>
      </c>
      <c r="D268" s="28" t="s">
        <v>329</v>
      </c>
    </row>
    <row r="269" spans="1:4" ht="12.75" customHeight="1" x14ac:dyDescent="0.35">
      <c r="A269" s="20"/>
      <c r="B269" s="28"/>
      <c r="C269" s="20"/>
      <c r="D269" s="28"/>
    </row>
    <row r="270" spans="1:4" ht="12.75" customHeight="1" x14ac:dyDescent="0.35">
      <c r="A270" s="20">
        <v>2501</v>
      </c>
      <c r="B270" s="28" t="s">
        <v>61</v>
      </c>
      <c r="C270" s="20">
        <v>2511</v>
      </c>
      <c r="D270" s="28" t="s">
        <v>330</v>
      </c>
    </row>
    <row r="271" spans="1:4" ht="12.75" customHeight="1" x14ac:dyDescent="0.35">
      <c r="A271" s="20"/>
      <c r="B271" s="28"/>
      <c r="C271" s="20">
        <v>2512</v>
      </c>
      <c r="D271" s="28" t="s">
        <v>331</v>
      </c>
    </row>
    <row r="272" spans="1:4" ht="12.75" customHeight="1" x14ac:dyDescent="0.35">
      <c r="A272" s="20"/>
      <c r="B272" s="28"/>
      <c r="C272" s="20">
        <v>2513</v>
      </c>
      <c r="D272" s="28" t="s">
        <v>332</v>
      </c>
    </row>
    <row r="273" spans="1:4" ht="12.75" customHeight="1" x14ac:dyDescent="0.35">
      <c r="A273" s="20"/>
      <c r="B273" s="28"/>
      <c r="C273" s="20">
        <v>2519</v>
      </c>
      <c r="D273" s="28" t="s">
        <v>333</v>
      </c>
    </row>
    <row r="274" spans="1:4" ht="12.75" customHeight="1" x14ac:dyDescent="0.35">
      <c r="A274" s="20"/>
      <c r="B274" s="28"/>
      <c r="C274" s="20"/>
      <c r="D274" s="28"/>
    </row>
    <row r="275" spans="1:4" ht="12.75" customHeight="1" x14ac:dyDescent="0.35">
      <c r="A275" s="20">
        <v>2502</v>
      </c>
      <c r="B275" s="28" t="s">
        <v>62</v>
      </c>
      <c r="C275" s="20">
        <v>2591</v>
      </c>
      <c r="D275" s="28" t="s">
        <v>334</v>
      </c>
    </row>
    <row r="276" spans="1:4" ht="12.75" customHeight="1" x14ac:dyDescent="0.35">
      <c r="A276" s="20"/>
      <c r="B276" s="28"/>
      <c r="C276" s="20">
        <v>2592</v>
      </c>
      <c r="D276" s="28" t="s">
        <v>335</v>
      </c>
    </row>
    <row r="277" spans="1:4" ht="12.75" customHeight="1" x14ac:dyDescent="0.35">
      <c r="A277" s="20"/>
      <c r="B277" s="28"/>
      <c r="C277" s="20">
        <v>2599</v>
      </c>
      <c r="D277" s="28" t="s">
        <v>336</v>
      </c>
    </row>
    <row r="278" spans="1:4" ht="12.75" customHeight="1" x14ac:dyDescent="0.35">
      <c r="A278" s="20"/>
      <c r="B278" s="28"/>
      <c r="C278" s="20"/>
      <c r="D278" s="28"/>
    </row>
    <row r="279" spans="1:4" ht="12.75" customHeight="1" x14ac:dyDescent="0.35">
      <c r="A279" s="20">
        <v>2601</v>
      </c>
      <c r="B279" s="28" t="s">
        <v>63</v>
      </c>
      <c r="C279" s="20">
        <v>2611</v>
      </c>
      <c r="D279" s="28" t="s">
        <v>337</v>
      </c>
    </row>
    <row r="280" spans="1:4" ht="12.75" customHeight="1" x14ac:dyDescent="0.35">
      <c r="A280" s="20"/>
      <c r="B280" s="28"/>
      <c r="C280" s="20">
        <v>2612</v>
      </c>
      <c r="D280" s="28" t="s">
        <v>338</v>
      </c>
    </row>
    <row r="281" spans="1:4" ht="12.75" customHeight="1" x14ac:dyDescent="0.35">
      <c r="A281" s="20"/>
      <c r="B281" s="28"/>
      <c r="C281" s="20">
        <v>2619</v>
      </c>
      <c r="D281" s="28" t="s">
        <v>339</v>
      </c>
    </row>
    <row r="282" spans="1:4" ht="12.75" customHeight="1" x14ac:dyDescent="0.35">
      <c r="A282" s="20"/>
      <c r="B282" s="28"/>
      <c r="C282" s="20"/>
      <c r="D282" s="28"/>
    </row>
    <row r="283" spans="1:4" ht="12.75" customHeight="1" x14ac:dyDescent="0.35">
      <c r="A283" s="20">
        <v>2605</v>
      </c>
      <c r="B283" s="28" t="s">
        <v>64</v>
      </c>
      <c r="C283" s="20">
        <v>2620</v>
      </c>
      <c r="D283" s="28" t="s">
        <v>340</v>
      </c>
    </row>
    <row r="284" spans="1:4" ht="12.75" customHeight="1" x14ac:dyDescent="0.35">
      <c r="A284" s="20"/>
      <c r="B284" s="28"/>
      <c r="C284" s="20">
        <v>2630</v>
      </c>
      <c r="D284" s="28" t="s">
        <v>341</v>
      </c>
    </row>
    <row r="285" spans="1:4" ht="12.75" customHeight="1" x14ac:dyDescent="0.35">
      <c r="A285" s="20"/>
      <c r="B285" s="28"/>
      <c r="C285" s="20">
        <v>2640</v>
      </c>
      <c r="D285" s="28" t="s">
        <v>342</v>
      </c>
    </row>
    <row r="286" spans="1:4" ht="12.75" customHeight="1" x14ac:dyDescent="0.35">
      <c r="A286" s="20"/>
      <c r="B286" s="28"/>
      <c r="C286" s="20"/>
      <c r="D286" s="28"/>
    </row>
    <row r="287" spans="1:4" ht="12.75" customHeight="1" x14ac:dyDescent="0.35">
      <c r="A287" s="20">
        <v>2701</v>
      </c>
      <c r="B287" s="28" t="s">
        <v>65</v>
      </c>
      <c r="C287" s="20">
        <v>2700</v>
      </c>
      <c r="D287" s="28" t="s">
        <v>65</v>
      </c>
    </row>
    <row r="288" spans="1:4" ht="12.75" customHeight="1" x14ac:dyDescent="0.35">
      <c r="A288" s="20"/>
      <c r="B288" s="28"/>
      <c r="C288" s="20"/>
      <c r="D288" s="28"/>
    </row>
    <row r="289" spans="1:4" ht="12.75" customHeight="1" x14ac:dyDescent="0.35">
      <c r="A289" s="20">
        <v>2801</v>
      </c>
      <c r="B289" s="28" t="s">
        <v>131</v>
      </c>
      <c r="C289" s="20">
        <v>2811</v>
      </c>
      <c r="D289" s="28" t="s">
        <v>343</v>
      </c>
    </row>
    <row r="290" spans="1:4" ht="12.75" customHeight="1" x14ac:dyDescent="0.35">
      <c r="A290" s="20"/>
      <c r="B290" s="28"/>
      <c r="C290" s="20">
        <v>2812</v>
      </c>
      <c r="D290" s="28" t="s">
        <v>344</v>
      </c>
    </row>
    <row r="291" spans="1:4" ht="12.75" customHeight="1" x14ac:dyDescent="0.35">
      <c r="A291" s="20"/>
      <c r="B291" s="28"/>
      <c r="C291" s="20"/>
      <c r="D291" s="28"/>
    </row>
    <row r="292" spans="1:4" ht="12.75" customHeight="1" x14ac:dyDescent="0.35">
      <c r="A292" s="20">
        <v>2901</v>
      </c>
      <c r="B292" s="28" t="s">
        <v>67</v>
      </c>
      <c r="C292" s="20">
        <v>2911</v>
      </c>
      <c r="D292" s="28" t="s">
        <v>345</v>
      </c>
    </row>
    <row r="293" spans="1:4" ht="12.75" customHeight="1" x14ac:dyDescent="0.35">
      <c r="A293" s="20"/>
      <c r="B293" s="28"/>
      <c r="C293" s="20">
        <v>2919</v>
      </c>
      <c r="D293" s="28" t="s">
        <v>346</v>
      </c>
    </row>
    <row r="294" spans="1:4" ht="12.75" customHeight="1" x14ac:dyDescent="0.35">
      <c r="A294" s="20"/>
      <c r="B294" s="28"/>
      <c r="C294" s="20">
        <v>2921</v>
      </c>
      <c r="D294" s="28" t="s">
        <v>347</v>
      </c>
    </row>
    <row r="295" spans="1:4" ht="12.75" customHeight="1" x14ac:dyDescent="0.35">
      <c r="A295" s="20"/>
      <c r="B295" s="28"/>
      <c r="C295" s="20">
        <v>2922</v>
      </c>
      <c r="D295" s="28" t="s">
        <v>348</v>
      </c>
    </row>
    <row r="296" spans="1:4" ht="12.75" customHeight="1" x14ac:dyDescent="0.35">
      <c r="A296" s="20"/>
      <c r="B296" s="28"/>
      <c r="C296" s="20"/>
      <c r="D296" s="28"/>
    </row>
    <row r="297" spans="1:4" ht="12.75" customHeight="1" x14ac:dyDescent="0.35">
      <c r="A297" s="20">
        <v>3001</v>
      </c>
      <c r="B297" s="28" t="s">
        <v>68</v>
      </c>
      <c r="C297" s="20">
        <v>3011</v>
      </c>
      <c r="D297" s="28" t="s">
        <v>349</v>
      </c>
    </row>
    <row r="298" spans="1:4" ht="12.75" customHeight="1" x14ac:dyDescent="0.35">
      <c r="A298" s="20"/>
      <c r="B298" s="28"/>
      <c r="C298" s="20">
        <v>3019</v>
      </c>
      <c r="D298" s="28" t="s">
        <v>350</v>
      </c>
    </row>
    <row r="299" spans="1:4" ht="12.75" customHeight="1" x14ac:dyDescent="0.35">
      <c r="A299" s="20"/>
      <c r="B299" s="28"/>
      <c r="C299" s="20"/>
      <c r="D299" s="28"/>
    </row>
    <row r="300" spans="1:4" ht="12.75" customHeight="1" x14ac:dyDescent="0.35">
      <c r="A300" s="20">
        <v>3002</v>
      </c>
      <c r="B300" s="28" t="s">
        <v>69</v>
      </c>
      <c r="C300" s="20">
        <v>3020</v>
      </c>
      <c r="D300" s="28" t="s">
        <v>69</v>
      </c>
    </row>
    <row r="301" spans="1:4" ht="12.75" customHeight="1" x14ac:dyDescent="0.35">
      <c r="A301" s="20"/>
      <c r="B301" s="28"/>
      <c r="C301" s="20"/>
      <c r="D301" s="28"/>
    </row>
    <row r="302" spans="1:4" ht="12.75" customHeight="1" x14ac:dyDescent="0.35">
      <c r="A302" s="20">
        <v>3101</v>
      </c>
      <c r="B302" s="28" t="s">
        <v>70</v>
      </c>
      <c r="C302" s="20">
        <v>3101</v>
      </c>
      <c r="D302" s="28" t="s">
        <v>351</v>
      </c>
    </row>
    <row r="303" spans="1:4" ht="12.75" customHeight="1" x14ac:dyDescent="0.35">
      <c r="A303" s="20"/>
      <c r="B303" s="28"/>
      <c r="C303" s="20">
        <v>3109</v>
      </c>
      <c r="D303" s="28" t="s">
        <v>352</v>
      </c>
    </row>
    <row r="304" spans="1:4" ht="12.75" customHeight="1" x14ac:dyDescent="0.35">
      <c r="A304" s="20"/>
      <c r="B304" s="28"/>
      <c r="C304" s="20"/>
      <c r="D304" s="28"/>
    </row>
    <row r="305" spans="1:4" ht="12.75" customHeight="1" x14ac:dyDescent="0.35">
      <c r="A305" s="20">
        <v>3201</v>
      </c>
      <c r="B305" s="28" t="s">
        <v>71</v>
      </c>
      <c r="C305" s="20">
        <v>3211</v>
      </c>
      <c r="D305" s="28" t="s">
        <v>353</v>
      </c>
    </row>
    <row r="306" spans="1:4" ht="12.75" customHeight="1" x14ac:dyDescent="0.35">
      <c r="A306" s="20"/>
      <c r="B306" s="28"/>
      <c r="C306" s="20">
        <v>3212</v>
      </c>
      <c r="D306" s="28" t="s">
        <v>354</v>
      </c>
    </row>
    <row r="307" spans="1:4" ht="12.75" customHeight="1" x14ac:dyDescent="0.35">
      <c r="A307" s="20"/>
      <c r="B307" s="28"/>
      <c r="C307" s="20">
        <v>3221</v>
      </c>
      <c r="D307" s="28" t="s">
        <v>355</v>
      </c>
    </row>
    <row r="308" spans="1:4" ht="12.75" customHeight="1" x14ac:dyDescent="0.35">
      <c r="A308" s="20"/>
      <c r="B308" s="28"/>
      <c r="C308" s="20">
        <v>3222</v>
      </c>
      <c r="D308" s="28" t="s">
        <v>356</v>
      </c>
    </row>
    <row r="309" spans="1:4" ht="12.75" customHeight="1" x14ac:dyDescent="0.35">
      <c r="A309" s="20"/>
      <c r="B309" s="28"/>
      <c r="C309" s="20">
        <v>3223</v>
      </c>
      <c r="D309" s="28" t="s">
        <v>357</v>
      </c>
    </row>
    <row r="310" spans="1:4" ht="12.75" customHeight="1" x14ac:dyDescent="0.35">
      <c r="A310" s="20"/>
      <c r="B310" s="28"/>
      <c r="C310" s="20">
        <v>3224</v>
      </c>
      <c r="D310" s="28" t="s">
        <v>358</v>
      </c>
    </row>
    <row r="311" spans="1:4" ht="12.75" customHeight="1" x14ac:dyDescent="0.35">
      <c r="A311" s="20"/>
      <c r="B311" s="28"/>
      <c r="C311" s="20">
        <v>3231</v>
      </c>
      <c r="D311" s="28" t="s">
        <v>359</v>
      </c>
    </row>
    <row r="312" spans="1:4" ht="12.75" customHeight="1" x14ac:dyDescent="0.35">
      <c r="A312" s="20"/>
      <c r="B312" s="28"/>
      <c r="C312" s="20">
        <v>3232</v>
      </c>
      <c r="D312" s="28" t="s">
        <v>360</v>
      </c>
    </row>
    <row r="313" spans="1:4" ht="12.75" customHeight="1" x14ac:dyDescent="0.35">
      <c r="A313" s="20"/>
      <c r="B313" s="28"/>
      <c r="C313" s="20">
        <v>3233</v>
      </c>
      <c r="D313" s="28" t="s">
        <v>361</v>
      </c>
    </row>
    <row r="314" spans="1:4" ht="12.75" customHeight="1" x14ac:dyDescent="0.35">
      <c r="A314" s="20"/>
      <c r="B314" s="28"/>
      <c r="C314" s="20">
        <v>3234</v>
      </c>
      <c r="D314" s="28" t="s">
        <v>362</v>
      </c>
    </row>
    <row r="315" spans="1:4" ht="12.75" customHeight="1" x14ac:dyDescent="0.35">
      <c r="A315" s="20"/>
      <c r="B315" s="28"/>
      <c r="C315" s="20">
        <v>3239</v>
      </c>
      <c r="D315" s="28" t="s">
        <v>363</v>
      </c>
    </row>
    <row r="316" spans="1:4" ht="12.75" customHeight="1" x14ac:dyDescent="0.35">
      <c r="A316" s="20"/>
      <c r="B316" s="28"/>
      <c r="C316" s="20">
        <v>3241</v>
      </c>
      <c r="D316" s="28" t="s">
        <v>364</v>
      </c>
    </row>
    <row r="317" spans="1:4" ht="12.75" customHeight="1" x14ac:dyDescent="0.35">
      <c r="A317" s="20"/>
      <c r="B317" s="28"/>
      <c r="C317" s="20">
        <v>3242</v>
      </c>
      <c r="D317" s="28" t="s">
        <v>365</v>
      </c>
    </row>
    <row r="318" spans="1:4" ht="12.75" customHeight="1" x14ac:dyDescent="0.35">
      <c r="A318" s="20"/>
      <c r="B318" s="28"/>
      <c r="C318" s="20">
        <v>3243</v>
      </c>
      <c r="D318" s="28" t="s">
        <v>366</v>
      </c>
    </row>
    <row r="319" spans="1:4" ht="12.75" customHeight="1" x14ac:dyDescent="0.35">
      <c r="A319" s="20"/>
      <c r="B319" s="28"/>
      <c r="C319" s="20">
        <v>3244</v>
      </c>
      <c r="D319" s="28" t="s">
        <v>367</v>
      </c>
    </row>
    <row r="320" spans="1:4" ht="12.75" customHeight="1" x14ac:dyDescent="0.35">
      <c r="A320" s="20"/>
      <c r="B320" s="28"/>
      <c r="C320" s="20">
        <v>3245</v>
      </c>
      <c r="D320" s="28" t="s">
        <v>368</v>
      </c>
    </row>
    <row r="321" spans="1:4" ht="12.75" customHeight="1" x14ac:dyDescent="0.35">
      <c r="A321" s="20"/>
      <c r="B321" s="28"/>
      <c r="C321" s="20">
        <v>3291</v>
      </c>
      <c r="D321" s="28" t="s">
        <v>369</v>
      </c>
    </row>
    <row r="322" spans="1:4" ht="12.75" customHeight="1" x14ac:dyDescent="0.35">
      <c r="A322" s="20"/>
      <c r="B322" s="28"/>
      <c r="C322" s="20">
        <v>3292</v>
      </c>
      <c r="D322" s="28" t="s">
        <v>370</v>
      </c>
    </row>
    <row r="323" spans="1:4" ht="12.75" customHeight="1" x14ac:dyDescent="0.35">
      <c r="A323" s="20"/>
      <c r="B323" s="28"/>
      <c r="C323" s="20">
        <v>3299</v>
      </c>
      <c r="D323" s="28" t="s">
        <v>371</v>
      </c>
    </row>
    <row r="324" spans="1:4" ht="12.75" customHeight="1" x14ac:dyDescent="0.35">
      <c r="A324" s="20"/>
      <c r="B324" s="28"/>
      <c r="C324" s="20"/>
      <c r="D324" s="28"/>
    </row>
    <row r="325" spans="1:4" ht="12.75" customHeight="1" x14ac:dyDescent="0.35">
      <c r="A325" s="20">
        <v>3301</v>
      </c>
      <c r="B325" s="28" t="s">
        <v>72</v>
      </c>
      <c r="C325" s="20">
        <v>3311</v>
      </c>
      <c r="D325" s="28" t="s">
        <v>372</v>
      </c>
    </row>
    <row r="326" spans="1:4" ht="12.75" customHeight="1" x14ac:dyDescent="0.35">
      <c r="A326" s="20"/>
      <c r="B326" s="28"/>
      <c r="C326" s="20">
        <v>3312</v>
      </c>
      <c r="D326" s="28" t="s">
        <v>373</v>
      </c>
    </row>
    <row r="327" spans="1:4" ht="12.75" customHeight="1" x14ac:dyDescent="0.35">
      <c r="A327" s="20"/>
      <c r="B327" s="28"/>
      <c r="C327" s="20">
        <v>3319</v>
      </c>
      <c r="D327" s="28" t="s">
        <v>374</v>
      </c>
    </row>
    <row r="328" spans="1:4" ht="12.75" customHeight="1" x14ac:dyDescent="0.35">
      <c r="A328" s="20"/>
      <c r="B328" s="28"/>
      <c r="C328" s="20">
        <v>3321</v>
      </c>
      <c r="D328" s="28" t="s">
        <v>375</v>
      </c>
    </row>
    <row r="329" spans="1:4" ht="12.75" customHeight="1" x14ac:dyDescent="0.35">
      <c r="A329" s="20"/>
      <c r="B329" s="28"/>
      <c r="C329" s="20">
        <v>3322</v>
      </c>
      <c r="D329" s="28" t="s">
        <v>376</v>
      </c>
    </row>
    <row r="330" spans="1:4" ht="12.75" customHeight="1" x14ac:dyDescent="0.35">
      <c r="A330" s="20"/>
      <c r="B330" s="28"/>
      <c r="C330" s="20">
        <v>3323</v>
      </c>
      <c r="D330" s="28" t="s">
        <v>377</v>
      </c>
    </row>
    <row r="331" spans="1:4" ht="12.75" customHeight="1" x14ac:dyDescent="0.35">
      <c r="A331" s="20"/>
      <c r="B331" s="28"/>
      <c r="C331" s="20">
        <v>3331</v>
      </c>
      <c r="D331" s="28" t="s">
        <v>378</v>
      </c>
    </row>
    <row r="332" spans="1:4" ht="12.75" customHeight="1" x14ac:dyDescent="0.35">
      <c r="A332" s="20"/>
      <c r="B332" s="28"/>
      <c r="C332" s="20">
        <v>3332</v>
      </c>
      <c r="D332" s="28" t="s">
        <v>379</v>
      </c>
    </row>
    <row r="333" spans="1:4" ht="12.75" customHeight="1" x14ac:dyDescent="0.35">
      <c r="A333" s="20"/>
      <c r="B333" s="28"/>
      <c r="C333" s="20">
        <v>3339</v>
      </c>
      <c r="D333" s="28" t="s">
        <v>380</v>
      </c>
    </row>
    <row r="334" spans="1:4" ht="12.75" customHeight="1" x14ac:dyDescent="0.35">
      <c r="A334" s="20"/>
      <c r="B334" s="28"/>
      <c r="C334" s="20">
        <v>3411</v>
      </c>
      <c r="D334" s="28" t="s">
        <v>381</v>
      </c>
    </row>
    <row r="335" spans="1:4" ht="12.75" customHeight="1" x14ac:dyDescent="0.35">
      <c r="A335" s="20"/>
      <c r="B335" s="28"/>
      <c r="C335" s="20">
        <v>3419</v>
      </c>
      <c r="D335" s="28" t="s">
        <v>382</v>
      </c>
    </row>
    <row r="336" spans="1:4" ht="12.75" customHeight="1" x14ac:dyDescent="0.35">
      <c r="A336" s="20"/>
      <c r="B336" s="28"/>
      <c r="C336" s="20">
        <v>3491</v>
      </c>
      <c r="D336" s="28" t="s">
        <v>383</v>
      </c>
    </row>
    <row r="337" spans="1:4" ht="12.75" customHeight="1" x14ac:dyDescent="0.35">
      <c r="A337" s="20"/>
      <c r="B337" s="28"/>
      <c r="C337" s="20">
        <v>3492</v>
      </c>
      <c r="D337" s="28" t="s">
        <v>384</v>
      </c>
    </row>
    <row r="338" spans="1:4" ht="12.75" customHeight="1" x14ac:dyDescent="0.35">
      <c r="A338" s="20"/>
      <c r="B338" s="28"/>
      <c r="C338" s="20">
        <v>3493</v>
      </c>
      <c r="D338" s="28" t="s">
        <v>385</v>
      </c>
    </row>
    <row r="339" spans="1:4" ht="12.75" customHeight="1" x14ac:dyDescent="0.35">
      <c r="A339" s="20"/>
      <c r="B339" s="28"/>
      <c r="C339" s="20">
        <v>3494</v>
      </c>
      <c r="D339" s="28" t="s">
        <v>386</v>
      </c>
    </row>
    <row r="340" spans="1:4" ht="12.75" customHeight="1" x14ac:dyDescent="0.35">
      <c r="A340" s="20"/>
      <c r="B340" s="28"/>
      <c r="C340" s="20">
        <v>3499</v>
      </c>
      <c r="D340" s="28" t="s">
        <v>387</v>
      </c>
    </row>
    <row r="341" spans="1:4" ht="12.75" customHeight="1" x14ac:dyDescent="0.35">
      <c r="A341" s="20"/>
      <c r="B341" s="28"/>
      <c r="C341" s="20">
        <v>3501</v>
      </c>
      <c r="D341" s="28" t="s">
        <v>388</v>
      </c>
    </row>
    <row r="342" spans="1:4" ht="12.75" customHeight="1" x14ac:dyDescent="0.35">
      <c r="A342" s="20"/>
      <c r="B342" s="28"/>
      <c r="C342" s="20">
        <v>3502</v>
      </c>
      <c r="D342" s="28" t="s">
        <v>389</v>
      </c>
    </row>
    <row r="343" spans="1:4" ht="12.75" customHeight="1" x14ac:dyDescent="0.35">
      <c r="A343" s="20"/>
      <c r="B343" s="28"/>
      <c r="C343" s="20">
        <v>3503</v>
      </c>
      <c r="D343" s="28" t="s">
        <v>390</v>
      </c>
    </row>
    <row r="344" spans="1:4" ht="12.75" customHeight="1" x14ac:dyDescent="0.35">
      <c r="A344" s="20"/>
      <c r="B344" s="28"/>
      <c r="C344" s="20">
        <v>3504</v>
      </c>
      <c r="D344" s="28" t="s">
        <v>391</v>
      </c>
    </row>
    <row r="345" spans="1:4" ht="12.75" customHeight="1" x14ac:dyDescent="0.35">
      <c r="A345" s="20"/>
      <c r="B345" s="28"/>
      <c r="C345" s="20">
        <v>3505</v>
      </c>
      <c r="D345" s="28" t="s">
        <v>392</v>
      </c>
    </row>
    <row r="346" spans="1:4" ht="12.75" customHeight="1" x14ac:dyDescent="0.35">
      <c r="A346" s="20"/>
      <c r="B346" s="28"/>
      <c r="C346" s="20">
        <v>3601</v>
      </c>
      <c r="D346" s="28" t="s">
        <v>393</v>
      </c>
    </row>
    <row r="347" spans="1:4" ht="12.75" customHeight="1" x14ac:dyDescent="0.35">
      <c r="A347" s="20"/>
      <c r="B347" s="28"/>
      <c r="C347" s="20">
        <v>3602</v>
      </c>
      <c r="D347" s="28" t="s">
        <v>394</v>
      </c>
    </row>
    <row r="348" spans="1:4" ht="12.75" customHeight="1" x14ac:dyDescent="0.35">
      <c r="A348" s="20"/>
      <c r="B348" s="28"/>
      <c r="C348" s="20">
        <v>3603</v>
      </c>
      <c r="D348" s="28" t="s">
        <v>395</v>
      </c>
    </row>
    <row r="349" spans="1:4" ht="12.75" customHeight="1" x14ac:dyDescent="0.35">
      <c r="A349" s="20"/>
      <c r="B349" s="28"/>
      <c r="C349" s="20">
        <v>3604</v>
      </c>
      <c r="D349" s="28" t="s">
        <v>396</v>
      </c>
    </row>
    <row r="350" spans="1:4" ht="12.75" customHeight="1" x14ac:dyDescent="0.35">
      <c r="A350" s="20"/>
      <c r="B350" s="28"/>
      <c r="C350" s="20">
        <v>3605</v>
      </c>
      <c r="D350" s="28" t="s">
        <v>397</v>
      </c>
    </row>
    <row r="351" spans="1:4" ht="12.75" customHeight="1" x14ac:dyDescent="0.35">
      <c r="A351" s="20"/>
      <c r="B351" s="28"/>
      <c r="C351" s="20">
        <v>3606</v>
      </c>
      <c r="D351" s="28" t="s">
        <v>398</v>
      </c>
    </row>
    <row r="352" spans="1:4" ht="12.75" customHeight="1" x14ac:dyDescent="0.35">
      <c r="A352" s="20"/>
      <c r="B352" s="28"/>
      <c r="C352" s="20">
        <v>3609</v>
      </c>
      <c r="D352" s="28" t="s">
        <v>399</v>
      </c>
    </row>
    <row r="353" spans="1:4" ht="12.75" customHeight="1" x14ac:dyDescent="0.35">
      <c r="A353" s="20"/>
      <c r="B353" s="28"/>
      <c r="C353" s="20">
        <v>3711</v>
      </c>
      <c r="D353" s="28" t="s">
        <v>400</v>
      </c>
    </row>
    <row r="354" spans="1:4" ht="12.75" customHeight="1" x14ac:dyDescent="0.35">
      <c r="A354" s="20"/>
      <c r="B354" s="28"/>
      <c r="C354" s="20">
        <v>3712</v>
      </c>
      <c r="D354" s="28" t="s">
        <v>401</v>
      </c>
    </row>
    <row r="355" spans="1:4" ht="12.75" customHeight="1" x14ac:dyDescent="0.35">
      <c r="A355" s="20"/>
      <c r="B355" s="28"/>
      <c r="C355" s="20">
        <v>3720</v>
      </c>
      <c r="D355" s="28" t="s">
        <v>402</v>
      </c>
    </row>
    <row r="356" spans="1:4" ht="12.75" customHeight="1" x14ac:dyDescent="0.35">
      <c r="A356" s="20"/>
      <c r="B356" s="28"/>
      <c r="C356" s="20">
        <v>3731</v>
      </c>
      <c r="D356" s="28" t="s">
        <v>403</v>
      </c>
    </row>
    <row r="357" spans="1:4" ht="12.75" customHeight="1" x14ac:dyDescent="0.35">
      <c r="A357" s="20"/>
      <c r="B357" s="28"/>
      <c r="C357" s="20">
        <v>3732</v>
      </c>
      <c r="D357" s="28" t="s">
        <v>404</v>
      </c>
    </row>
    <row r="358" spans="1:4" ht="12.75" customHeight="1" x14ac:dyDescent="0.35">
      <c r="A358" s="20"/>
      <c r="B358" s="28"/>
      <c r="C358" s="20">
        <v>3733</v>
      </c>
      <c r="D358" s="28" t="s">
        <v>405</v>
      </c>
    </row>
    <row r="359" spans="1:4" ht="12.75" customHeight="1" x14ac:dyDescent="0.35">
      <c r="A359" s="20"/>
      <c r="B359" s="28"/>
      <c r="C359" s="20">
        <v>3734</v>
      </c>
      <c r="D359" s="28" t="s">
        <v>406</v>
      </c>
    </row>
    <row r="360" spans="1:4" ht="12.75" customHeight="1" x14ac:dyDescent="0.35">
      <c r="A360" s="20"/>
      <c r="B360" s="28"/>
      <c r="C360" s="20">
        <v>3735</v>
      </c>
      <c r="D360" s="28" t="s">
        <v>407</v>
      </c>
    </row>
    <row r="361" spans="1:4" ht="12.75" customHeight="1" x14ac:dyDescent="0.35">
      <c r="A361" s="20"/>
      <c r="B361" s="28"/>
      <c r="C361" s="20">
        <v>3736</v>
      </c>
      <c r="D361" s="28" t="s">
        <v>408</v>
      </c>
    </row>
    <row r="362" spans="1:4" ht="12.75" customHeight="1" x14ac:dyDescent="0.35">
      <c r="A362" s="20"/>
      <c r="B362" s="28"/>
      <c r="C362" s="20">
        <v>3739</v>
      </c>
      <c r="D362" s="28" t="s">
        <v>409</v>
      </c>
    </row>
    <row r="363" spans="1:4" ht="12.75" customHeight="1" x14ac:dyDescent="0.35">
      <c r="A363" s="20"/>
      <c r="B363" s="28"/>
      <c r="C363" s="20">
        <v>3800</v>
      </c>
      <c r="D363" s="28" t="s">
        <v>410</v>
      </c>
    </row>
    <row r="364" spans="1:4" ht="12.75" customHeight="1" x14ac:dyDescent="0.35">
      <c r="A364" s="20"/>
      <c r="B364" s="28"/>
      <c r="C364" s="20"/>
      <c r="D364" s="28"/>
    </row>
    <row r="365" spans="1:4" ht="12.75" customHeight="1" x14ac:dyDescent="0.35">
      <c r="A365" s="20">
        <v>3901</v>
      </c>
      <c r="B365" s="28" t="s">
        <v>73</v>
      </c>
      <c r="C365" s="20">
        <v>3911</v>
      </c>
      <c r="D365" s="28" t="s">
        <v>411</v>
      </c>
    </row>
    <row r="366" spans="1:4" ht="12.75" customHeight="1" x14ac:dyDescent="0.35">
      <c r="A366" s="20"/>
      <c r="B366" s="28"/>
      <c r="C366" s="20">
        <v>3912</v>
      </c>
      <c r="D366" s="28" t="s">
        <v>412</v>
      </c>
    </row>
    <row r="367" spans="1:4" ht="12.75" customHeight="1" x14ac:dyDescent="0.35">
      <c r="A367" s="20"/>
      <c r="B367" s="28"/>
      <c r="C367" s="20">
        <v>3913</v>
      </c>
      <c r="D367" s="28" t="s">
        <v>413</v>
      </c>
    </row>
    <row r="368" spans="1:4" ht="12.75" customHeight="1" x14ac:dyDescent="0.35">
      <c r="A368" s="20"/>
      <c r="B368" s="28"/>
      <c r="C368" s="20">
        <v>3921</v>
      </c>
      <c r="D368" s="28" t="s">
        <v>414</v>
      </c>
    </row>
    <row r="369" spans="1:4" ht="12.75" customHeight="1" x14ac:dyDescent="0.35">
      <c r="A369" s="20"/>
      <c r="B369" s="28"/>
      <c r="C369" s="20">
        <v>3922</v>
      </c>
      <c r="D369" s="28" t="s">
        <v>415</v>
      </c>
    </row>
    <row r="370" spans="1:4" ht="12.75" customHeight="1" x14ac:dyDescent="0.35">
      <c r="A370" s="20"/>
      <c r="B370" s="28"/>
      <c r="C370" s="20">
        <v>4000</v>
      </c>
      <c r="D370" s="28" t="s">
        <v>416</v>
      </c>
    </row>
    <row r="371" spans="1:4" ht="12.75" customHeight="1" x14ac:dyDescent="0.35">
      <c r="A371" s="20"/>
      <c r="B371" s="28"/>
      <c r="C371" s="20">
        <v>4110</v>
      </c>
      <c r="D371" s="28" t="s">
        <v>417</v>
      </c>
    </row>
    <row r="372" spans="1:4" ht="12.75" customHeight="1" x14ac:dyDescent="0.35">
      <c r="A372" s="20"/>
      <c r="B372" s="28"/>
      <c r="C372" s="20">
        <v>4121</v>
      </c>
      <c r="D372" s="28" t="s">
        <v>418</v>
      </c>
    </row>
    <row r="373" spans="1:4" ht="12.75" customHeight="1" x14ac:dyDescent="0.35">
      <c r="A373" s="20"/>
      <c r="B373" s="28"/>
      <c r="C373" s="20">
        <v>4122</v>
      </c>
      <c r="D373" s="28" t="s">
        <v>419</v>
      </c>
    </row>
    <row r="374" spans="1:4" ht="12.75" customHeight="1" x14ac:dyDescent="0.35">
      <c r="A374" s="20"/>
      <c r="B374" s="28"/>
      <c r="C374" s="20">
        <v>4123</v>
      </c>
      <c r="D374" s="28" t="s">
        <v>420</v>
      </c>
    </row>
    <row r="375" spans="1:4" ht="12.75" customHeight="1" x14ac:dyDescent="0.35">
      <c r="A375" s="20"/>
      <c r="B375" s="28"/>
      <c r="C375" s="20">
        <v>4129</v>
      </c>
      <c r="D375" s="28" t="s">
        <v>421</v>
      </c>
    </row>
    <row r="376" spans="1:4" ht="12.75" customHeight="1" x14ac:dyDescent="0.35">
      <c r="A376" s="20"/>
      <c r="B376" s="28"/>
      <c r="C376" s="20">
        <v>4211</v>
      </c>
      <c r="D376" s="28" t="s">
        <v>422</v>
      </c>
    </row>
    <row r="377" spans="1:4" ht="12.75" customHeight="1" x14ac:dyDescent="0.35">
      <c r="A377" s="20"/>
      <c r="B377" s="28"/>
      <c r="C377" s="20">
        <v>4212</v>
      </c>
      <c r="D377" s="28" t="s">
        <v>423</v>
      </c>
    </row>
    <row r="378" spans="1:4" ht="12.75" customHeight="1" x14ac:dyDescent="0.35">
      <c r="A378" s="20"/>
      <c r="B378" s="28"/>
      <c r="C378" s="20">
        <v>4213</v>
      </c>
      <c r="D378" s="28" t="s">
        <v>424</v>
      </c>
    </row>
    <row r="379" spans="1:4" ht="12.75" customHeight="1" x14ac:dyDescent="0.35">
      <c r="A379" s="20"/>
      <c r="B379" s="28"/>
      <c r="C379" s="20">
        <v>4214</v>
      </c>
      <c r="D379" s="28" t="s">
        <v>425</v>
      </c>
    </row>
    <row r="380" spans="1:4" ht="12.75" customHeight="1" x14ac:dyDescent="0.35">
      <c r="A380" s="20"/>
      <c r="B380" s="28"/>
      <c r="C380" s="20">
        <v>4221</v>
      </c>
      <c r="D380" s="28" t="s">
        <v>426</v>
      </c>
    </row>
    <row r="381" spans="1:4" ht="12.75" customHeight="1" x14ac:dyDescent="0.35">
      <c r="A381" s="20"/>
      <c r="B381" s="28"/>
      <c r="C381" s="20">
        <v>4222</v>
      </c>
      <c r="D381" s="28" t="s">
        <v>427</v>
      </c>
    </row>
    <row r="382" spans="1:4" ht="12.75" customHeight="1" x14ac:dyDescent="0.35">
      <c r="A382" s="20"/>
      <c r="B382" s="28"/>
      <c r="C382" s="20">
        <v>4229</v>
      </c>
      <c r="D382" s="28" t="s">
        <v>428</v>
      </c>
    </row>
    <row r="383" spans="1:4" ht="12.75" customHeight="1" x14ac:dyDescent="0.35">
      <c r="A383" s="20"/>
      <c r="B383" s="28"/>
      <c r="C383" s="20">
        <v>4231</v>
      </c>
      <c r="D383" s="28" t="s">
        <v>429</v>
      </c>
    </row>
    <row r="384" spans="1:4" ht="12.75" customHeight="1" x14ac:dyDescent="0.35">
      <c r="A384" s="20"/>
      <c r="B384" s="28"/>
      <c r="C384" s="20">
        <v>4232</v>
      </c>
      <c r="D384" s="28" t="s">
        <v>430</v>
      </c>
    </row>
    <row r="385" spans="1:4" ht="12.75" customHeight="1" x14ac:dyDescent="0.35">
      <c r="A385" s="20"/>
      <c r="B385" s="28"/>
      <c r="C385" s="20">
        <v>4241</v>
      </c>
      <c r="D385" s="28" t="s">
        <v>431</v>
      </c>
    </row>
    <row r="386" spans="1:4" ht="12.75" customHeight="1" x14ac:dyDescent="0.35">
      <c r="A386" s="20"/>
      <c r="B386" s="28"/>
      <c r="C386" s="20">
        <v>4242</v>
      </c>
      <c r="D386" s="28" t="s">
        <v>432</v>
      </c>
    </row>
    <row r="387" spans="1:4" ht="12.75" customHeight="1" x14ac:dyDescent="0.35">
      <c r="A387" s="20"/>
      <c r="B387" s="28"/>
      <c r="C387" s="20">
        <v>4243</v>
      </c>
      <c r="D387" s="28" t="s">
        <v>433</v>
      </c>
    </row>
    <row r="388" spans="1:4" ht="12.75" customHeight="1" x14ac:dyDescent="0.35">
      <c r="A388" s="20"/>
      <c r="B388" s="28"/>
      <c r="C388" s="20">
        <v>4244</v>
      </c>
      <c r="D388" s="28" t="s">
        <v>434</v>
      </c>
    </row>
    <row r="389" spans="1:4" ht="12.75" customHeight="1" x14ac:dyDescent="0.35">
      <c r="A389" s="20"/>
      <c r="B389" s="28"/>
      <c r="C389" s="20">
        <v>4245</v>
      </c>
      <c r="D389" s="28" t="s">
        <v>435</v>
      </c>
    </row>
    <row r="390" spans="1:4" ht="12.75" customHeight="1" x14ac:dyDescent="0.35">
      <c r="A390" s="20"/>
      <c r="B390" s="28"/>
      <c r="C390" s="20">
        <v>4251</v>
      </c>
      <c r="D390" s="28" t="s">
        <v>436</v>
      </c>
    </row>
    <row r="391" spans="1:4" ht="12.75" customHeight="1" x14ac:dyDescent="0.35">
      <c r="A391" s="20"/>
      <c r="B391" s="28"/>
      <c r="C391" s="20">
        <v>4252</v>
      </c>
      <c r="D391" s="28" t="s">
        <v>437</v>
      </c>
    </row>
    <row r="392" spans="1:4" ht="12.75" customHeight="1" x14ac:dyDescent="0.35">
      <c r="A392" s="20"/>
      <c r="B392" s="28"/>
      <c r="C392" s="20">
        <v>4253</v>
      </c>
      <c r="D392" s="28" t="s">
        <v>438</v>
      </c>
    </row>
    <row r="393" spans="1:4" ht="12.75" customHeight="1" x14ac:dyDescent="0.35">
      <c r="A393" s="20"/>
      <c r="B393" s="28"/>
      <c r="C393" s="20">
        <v>4259</v>
      </c>
      <c r="D393" s="28" t="s">
        <v>439</v>
      </c>
    </row>
    <row r="394" spans="1:4" ht="12.75" customHeight="1" x14ac:dyDescent="0.35">
      <c r="A394" s="20"/>
      <c r="B394" s="28"/>
      <c r="C394" s="20">
        <v>4260</v>
      </c>
      <c r="D394" s="28" t="s">
        <v>440</v>
      </c>
    </row>
    <row r="395" spans="1:4" ht="12.75" customHeight="1" x14ac:dyDescent="0.35">
      <c r="A395" s="20"/>
      <c r="B395" s="28"/>
      <c r="C395" s="20">
        <v>4271</v>
      </c>
      <c r="D395" s="28" t="s">
        <v>441</v>
      </c>
    </row>
    <row r="396" spans="1:4" ht="12.75" customHeight="1" x14ac:dyDescent="0.35">
      <c r="A396" s="20"/>
      <c r="B396" s="28"/>
      <c r="C396" s="20">
        <v>4272</v>
      </c>
      <c r="D396" s="28" t="s">
        <v>442</v>
      </c>
    </row>
    <row r="397" spans="1:4" ht="12.75" customHeight="1" x14ac:dyDescent="0.35">
      <c r="A397" s="20"/>
      <c r="B397" s="28"/>
      <c r="C397" s="20">
        <v>4273</v>
      </c>
      <c r="D397" s="28" t="s">
        <v>443</v>
      </c>
    </row>
    <row r="398" spans="1:4" ht="12.75" customHeight="1" x14ac:dyDescent="0.35">
      <c r="A398" s="20"/>
      <c r="B398" s="28"/>
      <c r="C398" s="20">
        <v>4274</v>
      </c>
      <c r="D398" s="28" t="s">
        <v>444</v>
      </c>
    </row>
    <row r="399" spans="1:4" ht="12.75" customHeight="1" x14ac:dyDescent="0.35">
      <c r="A399" s="20"/>
      <c r="B399" s="28"/>
      <c r="C399" s="20">
        <v>4279</v>
      </c>
      <c r="D399" s="28" t="s">
        <v>445</v>
      </c>
    </row>
    <row r="400" spans="1:4" ht="12.75" customHeight="1" x14ac:dyDescent="0.35">
      <c r="A400" s="20"/>
      <c r="B400" s="28"/>
      <c r="C400" s="20">
        <v>4310</v>
      </c>
      <c r="D400" s="28" t="s">
        <v>446</v>
      </c>
    </row>
    <row r="401" spans="1:4" ht="12.75" customHeight="1" x14ac:dyDescent="0.35">
      <c r="A401" s="20"/>
      <c r="B401" s="28"/>
      <c r="C401" s="20">
        <v>4320</v>
      </c>
      <c r="D401" s="28" t="s">
        <v>447</v>
      </c>
    </row>
    <row r="402" spans="1:4" ht="12.75" customHeight="1" x14ac:dyDescent="0.35">
      <c r="A402" s="20"/>
      <c r="B402" s="28"/>
      <c r="C402" s="20"/>
      <c r="D402" s="28"/>
    </row>
    <row r="403" spans="1:4" ht="12.75" customHeight="1" x14ac:dyDescent="0.35">
      <c r="A403" s="20">
        <v>4401</v>
      </c>
      <c r="B403" s="28" t="s">
        <v>74</v>
      </c>
      <c r="C403" s="20">
        <v>4400</v>
      </c>
      <c r="D403" s="28" t="s">
        <v>74</v>
      </c>
    </row>
    <row r="404" spans="1:4" ht="12.75" customHeight="1" x14ac:dyDescent="0.35">
      <c r="A404" s="20"/>
      <c r="B404" s="28"/>
      <c r="C404" s="20"/>
      <c r="D404" s="28"/>
    </row>
    <row r="405" spans="1:4" ht="12.75" customHeight="1" x14ac:dyDescent="0.35">
      <c r="A405" s="20">
        <v>4501</v>
      </c>
      <c r="B405" s="28" t="s">
        <v>75</v>
      </c>
      <c r="C405" s="20">
        <v>4511</v>
      </c>
      <c r="D405" s="28" t="s">
        <v>448</v>
      </c>
    </row>
    <row r="406" spans="1:4" ht="12.75" customHeight="1" x14ac:dyDescent="0.35">
      <c r="A406" s="20"/>
      <c r="B406" s="28"/>
      <c r="C406" s="20">
        <v>4512</v>
      </c>
      <c r="D406" s="28" t="s">
        <v>449</v>
      </c>
    </row>
    <row r="407" spans="1:4" ht="12.75" customHeight="1" x14ac:dyDescent="0.35">
      <c r="A407" s="20"/>
      <c r="B407" s="28"/>
      <c r="C407" s="20">
        <v>4513</v>
      </c>
      <c r="D407" s="28" t="s">
        <v>450</v>
      </c>
    </row>
    <row r="408" spans="1:4" ht="12.75" customHeight="1" x14ac:dyDescent="0.35">
      <c r="A408" s="20"/>
      <c r="B408" s="28"/>
      <c r="C408" s="20">
        <v>4520</v>
      </c>
      <c r="D408" s="28" t="s">
        <v>451</v>
      </c>
    </row>
    <row r="409" spans="1:4" ht="12.75" customHeight="1" x14ac:dyDescent="0.35">
      <c r="A409" s="20"/>
      <c r="B409" s="28"/>
      <c r="C409" s="20">
        <v>4530</v>
      </c>
      <c r="D409" s="28" t="s">
        <v>452</v>
      </c>
    </row>
    <row r="410" spans="1:4" ht="12.75" customHeight="1" x14ac:dyDescent="0.35">
      <c r="A410" s="20"/>
      <c r="B410" s="28"/>
      <c r="C410" s="20"/>
      <c r="D410" s="28"/>
    </row>
    <row r="411" spans="1:4" ht="12.75" customHeight="1" x14ac:dyDescent="0.35">
      <c r="A411" s="20">
        <v>4601</v>
      </c>
      <c r="B411" s="28" t="s">
        <v>76</v>
      </c>
      <c r="C411" s="20">
        <v>4610</v>
      </c>
      <c r="D411" s="28" t="s">
        <v>453</v>
      </c>
    </row>
    <row r="412" spans="1:4" ht="12.75" customHeight="1" x14ac:dyDescent="0.35">
      <c r="A412" s="20"/>
      <c r="B412" s="28"/>
      <c r="C412" s="20">
        <v>4621</v>
      </c>
      <c r="D412" s="28" t="s">
        <v>454</v>
      </c>
    </row>
    <row r="413" spans="1:4" ht="12.75" customHeight="1" x14ac:dyDescent="0.35">
      <c r="A413" s="20"/>
      <c r="B413" s="28"/>
      <c r="C413" s="20">
        <v>4622</v>
      </c>
      <c r="D413" s="28" t="s">
        <v>455</v>
      </c>
    </row>
    <row r="414" spans="1:4" ht="12.75" customHeight="1" x14ac:dyDescent="0.35">
      <c r="A414" s="20"/>
      <c r="B414" s="28"/>
      <c r="C414" s="20">
        <v>4623</v>
      </c>
      <c r="D414" s="28" t="s">
        <v>456</v>
      </c>
    </row>
    <row r="415" spans="1:4" ht="12.75" customHeight="1" x14ac:dyDescent="0.35">
      <c r="A415" s="20"/>
      <c r="B415" s="28"/>
      <c r="C415" s="20"/>
      <c r="D415" s="28"/>
    </row>
    <row r="416" spans="1:4" ht="12.75" customHeight="1" x14ac:dyDescent="0.35">
      <c r="A416" s="20">
        <v>4701</v>
      </c>
      <c r="B416" s="28" t="s">
        <v>77</v>
      </c>
      <c r="C416" s="20">
        <v>4710</v>
      </c>
      <c r="D416" s="28" t="s">
        <v>457</v>
      </c>
    </row>
    <row r="417" spans="1:4" ht="12.75" customHeight="1" x14ac:dyDescent="0.35">
      <c r="A417" s="20"/>
      <c r="B417" s="28"/>
      <c r="C417" s="20">
        <v>4720</v>
      </c>
      <c r="D417" s="28" t="s">
        <v>458</v>
      </c>
    </row>
    <row r="418" spans="1:4" ht="12.75" customHeight="1" x14ac:dyDescent="0.35">
      <c r="A418" s="20"/>
      <c r="B418" s="28"/>
      <c r="C418" s="20"/>
      <c r="D418" s="28"/>
    </row>
    <row r="419" spans="1:4" ht="12.75" customHeight="1" x14ac:dyDescent="0.35">
      <c r="A419" s="20">
        <v>4801</v>
      </c>
      <c r="B419" s="28" t="s">
        <v>78</v>
      </c>
      <c r="C419" s="20">
        <v>4810</v>
      </c>
      <c r="D419" s="28" t="s">
        <v>459</v>
      </c>
    </row>
    <row r="420" spans="1:4" ht="12.75" customHeight="1" x14ac:dyDescent="0.35">
      <c r="A420" s="20"/>
      <c r="B420" s="28"/>
      <c r="C420" s="20">
        <v>4820</v>
      </c>
      <c r="D420" s="28" t="s">
        <v>460</v>
      </c>
    </row>
    <row r="421" spans="1:4" ht="12.75" customHeight="1" x14ac:dyDescent="0.35">
      <c r="A421" s="20"/>
      <c r="B421" s="28"/>
      <c r="C421" s="20">
        <v>5010</v>
      </c>
      <c r="D421" s="28" t="s">
        <v>461</v>
      </c>
    </row>
    <row r="422" spans="1:4" ht="12.75" customHeight="1" x14ac:dyDescent="0.35">
      <c r="A422" s="20"/>
      <c r="B422" s="28"/>
      <c r="C422" s="20">
        <v>5021</v>
      </c>
      <c r="D422" s="28" t="s">
        <v>462</v>
      </c>
    </row>
    <row r="423" spans="1:4" ht="12.75" customHeight="1" x14ac:dyDescent="0.35">
      <c r="A423" s="20"/>
      <c r="B423" s="28"/>
      <c r="C423" s="20">
        <v>5029</v>
      </c>
      <c r="D423" s="28" t="s">
        <v>463</v>
      </c>
    </row>
    <row r="424" spans="1:4" ht="12.75" customHeight="1" x14ac:dyDescent="0.35">
      <c r="A424" s="20"/>
      <c r="B424" s="28"/>
      <c r="C424" s="20"/>
      <c r="D424" s="28"/>
    </row>
    <row r="425" spans="1:4" ht="12.75" customHeight="1" x14ac:dyDescent="0.35">
      <c r="A425" s="20">
        <v>4901</v>
      </c>
      <c r="B425" s="28" t="s">
        <v>79</v>
      </c>
      <c r="C425" s="20">
        <v>4900</v>
      </c>
      <c r="D425" s="28" t="s">
        <v>79</v>
      </c>
    </row>
    <row r="426" spans="1:4" ht="12.75" customHeight="1" x14ac:dyDescent="0.35">
      <c r="A426" s="20"/>
      <c r="B426" s="28"/>
      <c r="C426" s="20"/>
      <c r="D426" s="28"/>
    </row>
    <row r="427" spans="1:4" ht="12.75" customHeight="1" x14ac:dyDescent="0.35">
      <c r="A427" s="20">
        <v>5101</v>
      </c>
      <c r="B427" s="28" t="s">
        <v>80</v>
      </c>
      <c r="C427" s="20">
        <v>5101</v>
      </c>
      <c r="D427" s="28" t="s">
        <v>464</v>
      </c>
    </row>
    <row r="428" spans="1:4" ht="12.75" customHeight="1" x14ac:dyDescent="0.35">
      <c r="A428" s="20"/>
      <c r="B428" s="28"/>
      <c r="C428" s="20">
        <v>5102</v>
      </c>
      <c r="D428" s="28" t="s">
        <v>465</v>
      </c>
    </row>
    <row r="429" spans="1:4" ht="12.75" customHeight="1" x14ac:dyDescent="0.35">
      <c r="A429" s="20"/>
      <c r="B429" s="28"/>
      <c r="C429" s="20"/>
      <c r="D429" s="28"/>
    </row>
    <row r="430" spans="1:4" ht="12.75" customHeight="1" x14ac:dyDescent="0.35">
      <c r="A430" s="20">
        <v>5201</v>
      </c>
      <c r="B430" s="28" t="s">
        <v>81</v>
      </c>
      <c r="C430" s="20">
        <v>5211</v>
      </c>
      <c r="D430" s="28" t="s">
        <v>466</v>
      </c>
    </row>
    <row r="431" spans="1:4" ht="12.75" customHeight="1" x14ac:dyDescent="0.35">
      <c r="A431" s="20"/>
      <c r="B431" s="28"/>
      <c r="C431" s="20">
        <v>5212</v>
      </c>
      <c r="D431" s="28" t="s">
        <v>467</v>
      </c>
    </row>
    <row r="432" spans="1:4" ht="12.75" customHeight="1" x14ac:dyDescent="0.35">
      <c r="A432" s="20"/>
      <c r="B432" s="28"/>
      <c r="C432" s="20">
        <v>5219</v>
      </c>
      <c r="D432" s="28" t="s">
        <v>468</v>
      </c>
    </row>
    <row r="433" spans="1:4" ht="12.75" customHeight="1" x14ac:dyDescent="0.35">
      <c r="A433" s="20"/>
      <c r="B433" s="28"/>
      <c r="C433" s="20">
        <v>5220</v>
      </c>
      <c r="D433" s="28" t="s">
        <v>469</v>
      </c>
    </row>
    <row r="434" spans="1:4" ht="12.75" customHeight="1" x14ac:dyDescent="0.35">
      <c r="A434" s="20"/>
      <c r="B434" s="28"/>
      <c r="C434" s="20">
        <v>5291</v>
      </c>
      <c r="D434" s="28" t="s">
        <v>470</v>
      </c>
    </row>
    <row r="435" spans="1:4" ht="12.75" customHeight="1" x14ac:dyDescent="0.35">
      <c r="A435" s="20"/>
      <c r="B435" s="28"/>
      <c r="C435" s="20">
        <v>5292</v>
      </c>
      <c r="D435" s="28" t="s">
        <v>471</v>
      </c>
    </row>
    <row r="436" spans="1:4" ht="12.75" customHeight="1" x14ac:dyDescent="0.35">
      <c r="A436" s="20"/>
      <c r="B436" s="28"/>
      <c r="C436" s="20">
        <v>5299</v>
      </c>
      <c r="D436" s="28" t="s">
        <v>472</v>
      </c>
    </row>
    <row r="437" spans="1:4" ht="12.75" customHeight="1" x14ac:dyDescent="0.35">
      <c r="A437" s="20"/>
      <c r="B437" s="28"/>
      <c r="C437" s="20">
        <v>5301</v>
      </c>
      <c r="D437" s="28" t="s">
        <v>473</v>
      </c>
    </row>
    <row r="438" spans="1:4" ht="12.75" customHeight="1" x14ac:dyDescent="0.35">
      <c r="A438" s="20"/>
      <c r="B438" s="28"/>
      <c r="C438" s="20">
        <v>5309</v>
      </c>
      <c r="D438" s="28" t="s">
        <v>474</v>
      </c>
    </row>
    <row r="439" spans="1:4" ht="12.75" customHeight="1" x14ac:dyDescent="0.35">
      <c r="A439" s="20"/>
      <c r="B439" s="28"/>
      <c r="C439" s="20"/>
      <c r="D439" s="28"/>
    </row>
    <row r="440" spans="1:4" ht="12.75" customHeight="1" x14ac:dyDescent="0.35">
      <c r="A440" s="20">
        <v>5401</v>
      </c>
      <c r="B440" s="28" t="s">
        <v>82</v>
      </c>
      <c r="C440" s="20">
        <v>5411</v>
      </c>
      <c r="D440" s="28" t="s">
        <v>475</v>
      </c>
    </row>
    <row r="441" spans="1:4" ht="12.75" customHeight="1" x14ac:dyDescent="0.35">
      <c r="A441" s="20"/>
      <c r="B441" s="28"/>
      <c r="C441" s="20">
        <v>5412</v>
      </c>
      <c r="D441" s="28" t="s">
        <v>476</v>
      </c>
    </row>
    <row r="442" spans="1:4" ht="12.75" customHeight="1" x14ac:dyDescent="0.35">
      <c r="A442" s="20"/>
      <c r="B442" s="28"/>
      <c r="C442" s="20">
        <v>5413</v>
      </c>
      <c r="D442" s="28" t="s">
        <v>477</v>
      </c>
    </row>
    <row r="443" spans="1:4" ht="12.75" customHeight="1" x14ac:dyDescent="0.35">
      <c r="A443" s="20"/>
      <c r="B443" s="28"/>
      <c r="C443" s="20">
        <v>5414</v>
      </c>
      <c r="D443" s="28" t="s">
        <v>478</v>
      </c>
    </row>
    <row r="444" spans="1:4" ht="12.75" customHeight="1" x14ac:dyDescent="0.35">
      <c r="A444" s="20"/>
      <c r="B444" s="28"/>
      <c r="C444" s="20">
        <v>5419</v>
      </c>
      <c r="D444" s="28" t="s">
        <v>479</v>
      </c>
    </row>
    <row r="445" spans="1:4" ht="12.75" customHeight="1" x14ac:dyDescent="0.35">
      <c r="A445" s="20"/>
      <c r="B445" s="28"/>
      <c r="C445" s="20">
        <v>5420</v>
      </c>
      <c r="D445" s="28" t="s">
        <v>480</v>
      </c>
    </row>
    <row r="446" spans="1:4" ht="12.75" customHeight="1" x14ac:dyDescent="0.35">
      <c r="A446" s="20"/>
      <c r="B446" s="28"/>
      <c r="C446" s="20"/>
      <c r="D446" s="28"/>
    </row>
    <row r="447" spans="1:4" ht="12.75" customHeight="1" x14ac:dyDescent="0.35">
      <c r="A447" s="20">
        <v>5501</v>
      </c>
      <c r="B447" s="28" t="s">
        <v>83</v>
      </c>
      <c r="C447" s="20">
        <v>5511</v>
      </c>
      <c r="D447" s="28" t="s">
        <v>481</v>
      </c>
    </row>
    <row r="448" spans="1:4" ht="12.75" customHeight="1" x14ac:dyDescent="0.35">
      <c r="A448" s="20"/>
      <c r="B448" s="28"/>
      <c r="C448" s="20">
        <v>5512</v>
      </c>
      <c r="D448" s="28" t="s">
        <v>482</v>
      </c>
    </row>
    <row r="449" spans="1:4" ht="12.75" customHeight="1" x14ac:dyDescent="0.35">
      <c r="A449" s="20"/>
      <c r="B449" s="28"/>
      <c r="C449" s="20">
        <v>5513</v>
      </c>
      <c r="D449" s="28" t="s">
        <v>483</v>
      </c>
    </row>
    <row r="450" spans="1:4" ht="12.75" customHeight="1" x14ac:dyDescent="0.35">
      <c r="A450" s="20"/>
      <c r="B450" s="28"/>
      <c r="C450" s="20">
        <v>5514</v>
      </c>
      <c r="D450" s="28" t="s">
        <v>484</v>
      </c>
    </row>
    <row r="451" spans="1:4" ht="12.75" customHeight="1" x14ac:dyDescent="0.35">
      <c r="A451" s="20"/>
      <c r="B451" s="28"/>
      <c r="C451" s="20">
        <v>5521</v>
      </c>
      <c r="D451" s="28" t="s">
        <v>485</v>
      </c>
    </row>
    <row r="452" spans="1:4" ht="12.75" customHeight="1" x14ac:dyDescent="0.35">
      <c r="A452" s="20"/>
      <c r="B452" s="28"/>
      <c r="C452" s="20">
        <v>5522</v>
      </c>
      <c r="D452" s="28" t="s">
        <v>486</v>
      </c>
    </row>
    <row r="453" spans="1:4" ht="12.75" customHeight="1" x14ac:dyDescent="0.35">
      <c r="A453" s="20"/>
      <c r="B453" s="28"/>
      <c r="C453" s="20"/>
      <c r="D453" s="28"/>
    </row>
    <row r="454" spans="1:4" ht="12.75" customHeight="1" x14ac:dyDescent="0.35">
      <c r="A454" s="20">
        <v>5601</v>
      </c>
      <c r="B454" s="28" t="s">
        <v>84</v>
      </c>
      <c r="C454" s="20">
        <v>5610</v>
      </c>
      <c r="D454" s="28" t="s">
        <v>487</v>
      </c>
    </row>
    <row r="455" spans="1:4" ht="12.75" customHeight="1" x14ac:dyDescent="0.35">
      <c r="A455" s="20"/>
      <c r="B455" s="28"/>
      <c r="C455" s="20">
        <v>5621</v>
      </c>
      <c r="D455" s="28" t="s">
        <v>488</v>
      </c>
    </row>
    <row r="456" spans="1:4" ht="12.75" customHeight="1" x14ac:dyDescent="0.35">
      <c r="A456" s="20"/>
      <c r="B456" s="28"/>
      <c r="C456" s="20">
        <v>5622</v>
      </c>
      <c r="D456" s="28" t="s">
        <v>489</v>
      </c>
    </row>
    <row r="457" spans="1:4" ht="12.75" customHeight="1" x14ac:dyDescent="0.35">
      <c r="A457" s="20"/>
      <c r="B457" s="28"/>
      <c r="C457" s="20"/>
      <c r="D457" s="28"/>
    </row>
    <row r="458" spans="1:4" ht="12.75" customHeight="1" x14ac:dyDescent="0.35">
      <c r="A458" s="20">
        <v>5701</v>
      </c>
      <c r="B458" s="28" t="s">
        <v>85</v>
      </c>
      <c r="C458" s="20">
        <v>5700</v>
      </c>
      <c r="D458" s="28" t="s">
        <v>490</v>
      </c>
    </row>
    <row r="459" spans="1:4" ht="12.75" customHeight="1" x14ac:dyDescent="0.35">
      <c r="A459" s="20"/>
      <c r="B459" s="28"/>
      <c r="C459" s="20">
        <v>5910</v>
      </c>
      <c r="D459" s="28" t="s">
        <v>491</v>
      </c>
    </row>
    <row r="460" spans="1:4" ht="12.75" customHeight="1" x14ac:dyDescent="0.35">
      <c r="A460" s="20"/>
      <c r="B460" s="28"/>
      <c r="C460" s="20">
        <v>5921</v>
      </c>
      <c r="D460" s="28" t="s">
        <v>492</v>
      </c>
    </row>
    <row r="461" spans="1:4" ht="12.75" customHeight="1" x14ac:dyDescent="0.35">
      <c r="A461" s="20"/>
      <c r="B461" s="28"/>
      <c r="C461" s="20">
        <v>5922</v>
      </c>
      <c r="D461" s="28" t="s">
        <v>493</v>
      </c>
    </row>
    <row r="462" spans="1:4" ht="12.75" customHeight="1" x14ac:dyDescent="0.35">
      <c r="A462" s="20"/>
      <c r="B462" s="28"/>
      <c r="C462" s="20"/>
      <c r="D462" s="28"/>
    </row>
    <row r="463" spans="1:4" ht="12.75" customHeight="1" x14ac:dyDescent="0.35">
      <c r="A463" s="20">
        <v>5801</v>
      </c>
      <c r="B463" s="28" t="s">
        <v>86</v>
      </c>
      <c r="C463" s="20">
        <v>5801</v>
      </c>
      <c r="D463" s="28" t="s">
        <v>494</v>
      </c>
    </row>
    <row r="464" spans="1:4" ht="12.75" customHeight="1" x14ac:dyDescent="0.35">
      <c r="A464" s="20"/>
      <c r="B464" s="28"/>
      <c r="C464" s="20">
        <v>5802</v>
      </c>
      <c r="D464" s="28" t="s">
        <v>495</v>
      </c>
    </row>
    <row r="465" spans="1:4" ht="12.75" customHeight="1" x14ac:dyDescent="0.35">
      <c r="A465" s="20"/>
      <c r="B465" s="28"/>
      <c r="C465" s="20">
        <v>5809</v>
      </c>
      <c r="D465" s="28" t="s">
        <v>496</v>
      </c>
    </row>
    <row r="466" spans="1:4" ht="12.75" customHeight="1" x14ac:dyDescent="0.35">
      <c r="A466" s="20"/>
      <c r="B466" s="28"/>
      <c r="C466" s="20"/>
      <c r="D466" s="28"/>
    </row>
    <row r="467" spans="1:4" ht="12.75" customHeight="1" x14ac:dyDescent="0.35">
      <c r="A467" s="20">
        <v>6001</v>
      </c>
      <c r="B467" s="28" t="s">
        <v>87</v>
      </c>
      <c r="C467" s="20">
        <v>6010</v>
      </c>
      <c r="D467" s="28" t="s">
        <v>497</v>
      </c>
    </row>
    <row r="468" spans="1:4" ht="12.75" customHeight="1" x14ac:dyDescent="0.35">
      <c r="A468" s="20"/>
      <c r="B468" s="28"/>
      <c r="C468" s="20">
        <v>6020</v>
      </c>
      <c r="D468" s="28" t="s">
        <v>498</v>
      </c>
    </row>
    <row r="469" spans="1:4" ht="12.75" customHeight="1" x14ac:dyDescent="0.35">
      <c r="A469" s="20"/>
      <c r="B469" s="28"/>
      <c r="C469" s="20"/>
      <c r="D469" s="28"/>
    </row>
    <row r="470" spans="1:4" ht="12.75" customHeight="1" x14ac:dyDescent="0.35">
      <c r="A470" s="20">
        <v>6201</v>
      </c>
      <c r="B470" s="28" t="s">
        <v>88</v>
      </c>
      <c r="C470" s="20">
        <v>6210</v>
      </c>
      <c r="D470" s="28" t="s">
        <v>499</v>
      </c>
    </row>
    <row r="471" spans="1:4" ht="12.75" customHeight="1" x14ac:dyDescent="0.35">
      <c r="A471" s="20"/>
      <c r="B471" s="28"/>
      <c r="C471" s="20">
        <v>6221</v>
      </c>
      <c r="D471" s="28" t="s">
        <v>500</v>
      </c>
    </row>
    <row r="472" spans="1:4" ht="12.75" customHeight="1" x14ac:dyDescent="0.35">
      <c r="A472" s="20"/>
      <c r="B472" s="28"/>
      <c r="C472" s="20">
        <v>6222</v>
      </c>
      <c r="D472" s="28" t="s">
        <v>501</v>
      </c>
    </row>
    <row r="473" spans="1:4" ht="12.75" customHeight="1" x14ac:dyDescent="0.35">
      <c r="A473" s="20"/>
      <c r="B473" s="28"/>
      <c r="C473" s="20">
        <v>6223</v>
      </c>
      <c r="D473" s="28" t="s">
        <v>502</v>
      </c>
    </row>
    <row r="474" spans="1:4" ht="12.75" customHeight="1" x14ac:dyDescent="0.35">
      <c r="A474" s="20"/>
      <c r="B474" s="28"/>
      <c r="C474" s="20">
        <v>6229</v>
      </c>
      <c r="D474" s="28" t="s">
        <v>503</v>
      </c>
    </row>
    <row r="475" spans="1:4" ht="12.75" customHeight="1" x14ac:dyDescent="0.35">
      <c r="A475" s="20"/>
      <c r="B475" s="28"/>
      <c r="C475" s="20">
        <v>6230</v>
      </c>
      <c r="D475" s="28" t="s">
        <v>504</v>
      </c>
    </row>
    <row r="476" spans="1:4" ht="12.75" customHeight="1" x14ac:dyDescent="0.35">
      <c r="A476" s="20"/>
      <c r="B476" s="28"/>
      <c r="C476" s="20">
        <v>6240</v>
      </c>
      <c r="D476" s="28" t="s">
        <v>505</v>
      </c>
    </row>
    <row r="477" spans="1:4" ht="12.75" customHeight="1" x14ac:dyDescent="0.35">
      <c r="A477" s="20"/>
      <c r="B477" s="28"/>
      <c r="C477" s="20"/>
      <c r="D477" s="28"/>
    </row>
    <row r="478" spans="1:4" ht="12.75" customHeight="1" x14ac:dyDescent="0.35">
      <c r="A478" s="20">
        <v>6301</v>
      </c>
      <c r="B478" s="28" t="s">
        <v>89</v>
      </c>
      <c r="C478" s="20">
        <v>6310</v>
      </c>
      <c r="D478" s="28" t="s">
        <v>506</v>
      </c>
    </row>
    <row r="479" spans="1:4" ht="12.75" customHeight="1" x14ac:dyDescent="0.35">
      <c r="A479" s="20"/>
      <c r="B479" s="28"/>
      <c r="C479" s="20">
        <v>6321</v>
      </c>
      <c r="D479" s="28" t="s">
        <v>507</v>
      </c>
    </row>
    <row r="480" spans="1:4" ht="12.75" customHeight="1" x14ac:dyDescent="0.35">
      <c r="A480" s="20"/>
      <c r="B480" s="28"/>
      <c r="C480" s="20">
        <v>6322</v>
      </c>
      <c r="D480" s="28" t="s">
        <v>508</v>
      </c>
    </row>
    <row r="481" spans="1:4" ht="12.75" customHeight="1" x14ac:dyDescent="0.35">
      <c r="A481" s="20"/>
      <c r="B481" s="28"/>
      <c r="C481" s="20">
        <v>6330</v>
      </c>
      <c r="D481" s="28" t="s">
        <v>509</v>
      </c>
    </row>
    <row r="482" spans="1:4" ht="12.75" customHeight="1" x14ac:dyDescent="0.35">
      <c r="A482" s="20"/>
      <c r="B482" s="28"/>
      <c r="C482" s="20"/>
      <c r="D482" s="28"/>
    </row>
    <row r="483" spans="1:4" ht="12.75" customHeight="1" x14ac:dyDescent="0.35">
      <c r="A483" s="20">
        <v>6401</v>
      </c>
      <c r="B483" s="28" t="s">
        <v>90</v>
      </c>
      <c r="C483" s="20">
        <v>6411</v>
      </c>
      <c r="D483" s="28" t="s">
        <v>510</v>
      </c>
    </row>
    <row r="484" spans="1:4" ht="12.75" customHeight="1" x14ac:dyDescent="0.35">
      <c r="A484" s="20"/>
      <c r="B484" s="28"/>
      <c r="C484" s="20">
        <v>6419</v>
      </c>
      <c r="D484" s="28" t="s">
        <v>511</v>
      </c>
    </row>
    <row r="485" spans="1:4" ht="12.75" customHeight="1" x14ac:dyDescent="0.35">
      <c r="A485" s="20"/>
      <c r="B485" s="28"/>
      <c r="C485" s="20">
        <v>6420</v>
      </c>
      <c r="D485" s="28" t="s">
        <v>512</v>
      </c>
    </row>
    <row r="486" spans="1:4" ht="12.75" customHeight="1" x14ac:dyDescent="0.35">
      <c r="A486" s="20"/>
      <c r="B486" s="28"/>
      <c r="C486" s="20"/>
      <c r="D486" s="28"/>
    </row>
    <row r="487" spans="1:4" ht="12.75" customHeight="1" x14ac:dyDescent="0.35">
      <c r="A487" s="20">
        <v>6601</v>
      </c>
      <c r="B487" s="28" t="s">
        <v>91</v>
      </c>
      <c r="C487" s="20">
        <v>6611</v>
      </c>
      <c r="D487" s="28" t="s">
        <v>513</v>
      </c>
    </row>
    <row r="488" spans="1:4" ht="12.75" customHeight="1" x14ac:dyDescent="0.35">
      <c r="A488" s="20"/>
      <c r="B488" s="28"/>
      <c r="C488" s="20">
        <v>6619</v>
      </c>
      <c r="D488" s="28" t="s">
        <v>514</v>
      </c>
    </row>
    <row r="489" spans="1:4" ht="12.75" customHeight="1" x14ac:dyDescent="0.35">
      <c r="A489" s="20"/>
      <c r="B489" s="28"/>
      <c r="C489" s="20">
        <v>6620</v>
      </c>
      <c r="D489" s="28" t="s">
        <v>515</v>
      </c>
    </row>
    <row r="490" spans="1:4" ht="12.75" customHeight="1" x14ac:dyDescent="0.35">
      <c r="A490" s="20"/>
      <c r="B490" s="28"/>
      <c r="C490" s="20">
        <v>6631</v>
      </c>
      <c r="D490" s="28" t="s">
        <v>516</v>
      </c>
    </row>
    <row r="491" spans="1:4" ht="12.75" customHeight="1" x14ac:dyDescent="0.35">
      <c r="A491" s="20"/>
      <c r="B491" s="28"/>
      <c r="C491" s="20">
        <v>6632</v>
      </c>
      <c r="D491" s="28" t="s">
        <v>517</v>
      </c>
    </row>
    <row r="492" spans="1:4" ht="12.75" customHeight="1" x14ac:dyDescent="0.35">
      <c r="A492" s="20"/>
      <c r="B492" s="28"/>
      <c r="C492" s="20">
        <v>6639</v>
      </c>
      <c r="D492" s="28" t="s">
        <v>518</v>
      </c>
    </row>
    <row r="493" spans="1:4" ht="12.75" customHeight="1" x14ac:dyDescent="0.35">
      <c r="A493" s="20"/>
      <c r="B493" s="28"/>
      <c r="C493" s="20">
        <v>6640</v>
      </c>
      <c r="D493" s="28" t="s">
        <v>519</v>
      </c>
    </row>
    <row r="494" spans="1:4" ht="12.75" customHeight="1" x14ac:dyDescent="0.35">
      <c r="A494" s="20"/>
      <c r="B494" s="28"/>
      <c r="C494" s="20"/>
      <c r="D494" s="28"/>
    </row>
    <row r="495" spans="1:4" ht="12.75" customHeight="1" x14ac:dyDescent="0.35">
      <c r="A495" s="20">
        <v>6701</v>
      </c>
      <c r="B495" s="28" t="s">
        <v>92</v>
      </c>
      <c r="C495" s="20">
        <v>6711</v>
      </c>
      <c r="D495" s="28" t="s">
        <v>520</v>
      </c>
    </row>
    <row r="496" spans="1:4" ht="12.75" customHeight="1" x14ac:dyDescent="0.35">
      <c r="A496" s="20"/>
      <c r="B496" s="28"/>
      <c r="C496" s="20"/>
      <c r="D496" s="28"/>
    </row>
    <row r="497" spans="1:4" ht="12.75" customHeight="1" x14ac:dyDescent="0.35">
      <c r="A497" s="20">
        <v>6702</v>
      </c>
      <c r="B497" s="28" t="s">
        <v>93</v>
      </c>
      <c r="C497" s="20">
        <v>6712</v>
      </c>
      <c r="D497" s="28" t="s">
        <v>521</v>
      </c>
    </row>
    <row r="498" spans="1:4" ht="12.75" customHeight="1" x14ac:dyDescent="0.35">
      <c r="A498" s="20"/>
      <c r="B498" s="28"/>
      <c r="C498" s="20">
        <v>6720</v>
      </c>
      <c r="D498" s="28" t="s">
        <v>522</v>
      </c>
    </row>
    <row r="499" spans="1:4" ht="12.75" customHeight="1" x14ac:dyDescent="0.35">
      <c r="A499" s="20"/>
      <c r="B499" s="28"/>
      <c r="C499" s="20"/>
      <c r="D499" s="28"/>
    </row>
    <row r="500" spans="1:4" ht="12.75" customHeight="1" x14ac:dyDescent="0.35">
      <c r="A500" s="20">
        <v>6901</v>
      </c>
      <c r="B500" s="28" t="s">
        <v>132</v>
      </c>
      <c r="C500" s="20">
        <v>6910</v>
      </c>
      <c r="D500" s="28" t="s">
        <v>523</v>
      </c>
    </row>
    <row r="501" spans="1:4" ht="12.75" customHeight="1" x14ac:dyDescent="0.35">
      <c r="A501" s="20"/>
      <c r="B501" s="28"/>
      <c r="C501" s="20">
        <v>6921</v>
      </c>
      <c r="D501" s="28" t="s">
        <v>524</v>
      </c>
    </row>
    <row r="502" spans="1:4" ht="12.75" customHeight="1" x14ac:dyDescent="0.35">
      <c r="A502" s="20"/>
      <c r="B502" s="28"/>
      <c r="C502" s="20">
        <v>6922</v>
      </c>
      <c r="D502" s="28" t="s">
        <v>525</v>
      </c>
    </row>
    <row r="503" spans="1:4" ht="12.75" customHeight="1" x14ac:dyDescent="0.35">
      <c r="A503" s="20"/>
      <c r="B503" s="28"/>
      <c r="C503" s="20">
        <v>6923</v>
      </c>
      <c r="D503" s="28" t="s">
        <v>526</v>
      </c>
    </row>
    <row r="504" spans="1:4" ht="12.75" customHeight="1" x14ac:dyDescent="0.35">
      <c r="A504" s="20"/>
      <c r="B504" s="28"/>
      <c r="C504" s="20">
        <v>6924</v>
      </c>
      <c r="D504" s="28" t="s">
        <v>527</v>
      </c>
    </row>
    <row r="505" spans="1:4" ht="12.75" customHeight="1" x14ac:dyDescent="0.35">
      <c r="A505" s="20"/>
      <c r="B505" s="28"/>
      <c r="C505" s="20">
        <v>6925</v>
      </c>
      <c r="D505" s="28" t="s">
        <v>528</v>
      </c>
    </row>
    <row r="506" spans="1:4" ht="12.75" customHeight="1" x14ac:dyDescent="0.35">
      <c r="A506" s="20"/>
      <c r="B506" s="28"/>
      <c r="C506" s="20">
        <v>6931</v>
      </c>
      <c r="D506" s="28" t="s">
        <v>529</v>
      </c>
    </row>
    <row r="507" spans="1:4" ht="12.75" customHeight="1" x14ac:dyDescent="0.35">
      <c r="A507" s="20"/>
      <c r="B507" s="28"/>
      <c r="C507" s="20">
        <v>6932</v>
      </c>
      <c r="D507" s="28" t="s">
        <v>530</v>
      </c>
    </row>
    <row r="508" spans="1:4" ht="12.75" customHeight="1" x14ac:dyDescent="0.35">
      <c r="A508" s="20"/>
      <c r="B508" s="28"/>
      <c r="C508" s="20">
        <v>6940</v>
      </c>
      <c r="D508" s="28" t="s">
        <v>531</v>
      </c>
    </row>
    <row r="509" spans="1:4" ht="12.75" customHeight="1" x14ac:dyDescent="0.35">
      <c r="A509" s="20"/>
      <c r="B509" s="28"/>
      <c r="C509" s="20">
        <v>6950</v>
      </c>
      <c r="D509" s="28" t="s">
        <v>532</v>
      </c>
    </row>
    <row r="510" spans="1:4" ht="12.75" customHeight="1" x14ac:dyDescent="0.35">
      <c r="A510" s="20"/>
      <c r="B510" s="28"/>
      <c r="C510" s="20">
        <v>6961</v>
      </c>
      <c r="D510" s="28" t="s">
        <v>533</v>
      </c>
    </row>
    <row r="511" spans="1:4" ht="12.75" customHeight="1" x14ac:dyDescent="0.35">
      <c r="A511" s="20"/>
      <c r="B511" s="28"/>
      <c r="C511" s="20">
        <v>6962</v>
      </c>
      <c r="D511" s="28" t="s">
        <v>534</v>
      </c>
    </row>
    <row r="512" spans="1:4" ht="12.75" customHeight="1" x14ac:dyDescent="0.35">
      <c r="A512" s="20"/>
      <c r="B512" s="28"/>
      <c r="C512" s="20">
        <v>6970</v>
      </c>
      <c r="D512" s="28" t="s">
        <v>535</v>
      </c>
    </row>
    <row r="513" spans="1:4" ht="12.75" customHeight="1" x14ac:dyDescent="0.35">
      <c r="A513" s="20"/>
      <c r="B513" s="28"/>
      <c r="C513" s="20">
        <v>6991</v>
      </c>
      <c r="D513" s="28" t="s">
        <v>536</v>
      </c>
    </row>
    <row r="514" spans="1:4" ht="12.75" customHeight="1" x14ac:dyDescent="0.35">
      <c r="A514" s="20"/>
      <c r="B514" s="28"/>
      <c r="C514" s="20">
        <v>6999</v>
      </c>
      <c r="D514" s="28" t="s">
        <v>537</v>
      </c>
    </row>
    <row r="515" spans="1:4" ht="12.75" customHeight="1" x14ac:dyDescent="0.35">
      <c r="A515" s="20"/>
      <c r="B515" s="28"/>
      <c r="C515" s="20"/>
      <c r="D515" s="28"/>
    </row>
    <row r="516" spans="1:4" ht="12.75" customHeight="1" x14ac:dyDescent="0.35">
      <c r="A516" s="20">
        <v>7001</v>
      </c>
      <c r="B516" s="28" t="s">
        <v>95</v>
      </c>
      <c r="C516" s="20">
        <v>7000</v>
      </c>
      <c r="D516" s="28" t="s">
        <v>538</v>
      </c>
    </row>
    <row r="517" spans="1:4" ht="12.75" customHeight="1" x14ac:dyDescent="0.35">
      <c r="A517" s="20"/>
      <c r="B517" s="28"/>
      <c r="C517" s="20"/>
      <c r="D517" s="28"/>
    </row>
    <row r="518" spans="1:4" ht="12.75" customHeight="1" x14ac:dyDescent="0.35">
      <c r="A518" s="20">
        <v>7210</v>
      </c>
      <c r="B518" s="28" t="s">
        <v>96</v>
      </c>
      <c r="C518" s="20">
        <v>7211</v>
      </c>
      <c r="D518" s="28" t="s">
        <v>539</v>
      </c>
    </row>
    <row r="519" spans="1:4" ht="12.75" customHeight="1" x14ac:dyDescent="0.35">
      <c r="A519" s="20"/>
      <c r="B519" s="28"/>
      <c r="C519" s="20">
        <v>7212</v>
      </c>
      <c r="D519" s="28" t="s">
        <v>540</v>
      </c>
    </row>
    <row r="520" spans="1:4" ht="12.75" customHeight="1" x14ac:dyDescent="0.35">
      <c r="A520" s="20"/>
      <c r="B520" s="28"/>
      <c r="C520" s="20">
        <v>7220</v>
      </c>
      <c r="D520" s="28" t="s">
        <v>541</v>
      </c>
    </row>
    <row r="521" spans="1:4" ht="12.75" customHeight="1" x14ac:dyDescent="0.35">
      <c r="A521" s="20"/>
      <c r="B521" s="28"/>
      <c r="C521" s="20">
        <v>7291</v>
      </c>
      <c r="D521" s="28" t="s">
        <v>542</v>
      </c>
    </row>
    <row r="522" spans="1:4" ht="12.75" customHeight="1" x14ac:dyDescent="0.35">
      <c r="A522" s="20"/>
      <c r="B522" s="28"/>
      <c r="C522" s="20">
        <v>7292</v>
      </c>
      <c r="D522" s="28" t="s">
        <v>543</v>
      </c>
    </row>
    <row r="523" spans="1:4" ht="12.75" customHeight="1" x14ac:dyDescent="0.35">
      <c r="A523" s="20"/>
      <c r="B523" s="28"/>
      <c r="C523" s="20">
        <v>7293</v>
      </c>
      <c r="D523" s="28" t="s">
        <v>544</v>
      </c>
    </row>
    <row r="524" spans="1:4" ht="12.75" customHeight="1" x14ac:dyDescent="0.35">
      <c r="A524" s="20"/>
      <c r="B524" s="28"/>
      <c r="C524" s="20">
        <v>7294</v>
      </c>
      <c r="D524" s="28" t="s">
        <v>545</v>
      </c>
    </row>
    <row r="525" spans="1:4" ht="12.75" customHeight="1" x14ac:dyDescent="0.35">
      <c r="A525" s="20"/>
      <c r="B525" s="28"/>
      <c r="C525" s="20">
        <v>7299</v>
      </c>
      <c r="D525" s="28" t="s">
        <v>546</v>
      </c>
    </row>
    <row r="526" spans="1:4" ht="12.75" customHeight="1" x14ac:dyDescent="0.35">
      <c r="A526" s="20"/>
      <c r="B526" s="28"/>
      <c r="C526" s="20"/>
      <c r="D526" s="28"/>
    </row>
    <row r="527" spans="1:4" ht="12.75" customHeight="1" x14ac:dyDescent="0.35">
      <c r="A527" s="20">
        <v>7310</v>
      </c>
      <c r="B527" s="28" t="s">
        <v>97</v>
      </c>
      <c r="C527" s="20">
        <v>7311</v>
      </c>
      <c r="D527" s="28" t="s">
        <v>547</v>
      </c>
    </row>
    <row r="528" spans="1:4" ht="12.75" customHeight="1" x14ac:dyDescent="0.35">
      <c r="A528" s="20"/>
      <c r="B528" s="28"/>
      <c r="C528" s="20">
        <v>7312</v>
      </c>
      <c r="D528" s="28" t="s">
        <v>548</v>
      </c>
    </row>
    <row r="529" spans="1:4" ht="12.75" customHeight="1" x14ac:dyDescent="0.35">
      <c r="A529" s="20"/>
      <c r="B529" s="28"/>
      <c r="C529" s="20">
        <v>7313</v>
      </c>
      <c r="D529" s="28" t="s">
        <v>549</v>
      </c>
    </row>
    <row r="530" spans="1:4" ht="12.75" customHeight="1" x14ac:dyDescent="0.35">
      <c r="A530" s="20"/>
      <c r="B530" s="28"/>
      <c r="C530" s="20">
        <v>7320</v>
      </c>
      <c r="D530" s="28" t="s">
        <v>550</v>
      </c>
    </row>
    <row r="531" spans="1:4" ht="12.75" customHeight="1" x14ac:dyDescent="0.35">
      <c r="A531" s="20"/>
      <c r="B531" s="28"/>
      <c r="C531" s="20"/>
      <c r="D531" s="28"/>
    </row>
    <row r="532" spans="1:4" ht="12.75" customHeight="1" x14ac:dyDescent="0.35">
      <c r="A532" s="20">
        <v>7501</v>
      </c>
      <c r="B532" s="28" t="s">
        <v>98</v>
      </c>
      <c r="C532" s="20">
        <v>7510</v>
      </c>
      <c r="D532" s="28" t="s">
        <v>551</v>
      </c>
    </row>
    <row r="533" spans="1:4" ht="12.75" customHeight="1" x14ac:dyDescent="0.35">
      <c r="A533" s="20"/>
      <c r="B533" s="28"/>
      <c r="C533" s="20">
        <v>7520</v>
      </c>
      <c r="D533" s="28" t="s">
        <v>552</v>
      </c>
    </row>
    <row r="534" spans="1:4" ht="12.75" customHeight="1" x14ac:dyDescent="0.35">
      <c r="A534" s="20"/>
      <c r="B534" s="28"/>
      <c r="C534" s="20">
        <v>7530</v>
      </c>
      <c r="D534" s="28" t="s">
        <v>553</v>
      </c>
    </row>
    <row r="535" spans="1:4" ht="12.75" customHeight="1" x14ac:dyDescent="0.35">
      <c r="A535" s="20"/>
      <c r="B535" s="28"/>
      <c r="C535" s="20">
        <v>7540</v>
      </c>
      <c r="D535" s="28" t="s">
        <v>554</v>
      </c>
    </row>
    <row r="536" spans="1:4" ht="12.75" customHeight="1" x14ac:dyDescent="0.35">
      <c r="A536" s="20"/>
      <c r="B536" s="28"/>
      <c r="C536" s="20">
        <v>7551</v>
      </c>
      <c r="D536" s="28" t="s">
        <v>555</v>
      </c>
    </row>
    <row r="537" spans="1:4" ht="12.75" customHeight="1" x14ac:dyDescent="0.35">
      <c r="A537" s="20"/>
      <c r="B537" s="28"/>
      <c r="C537" s="20">
        <v>7552</v>
      </c>
      <c r="D537" s="28" t="s">
        <v>556</v>
      </c>
    </row>
    <row r="538" spans="1:4" ht="12.75" customHeight="1" x14ac:dyDescent="0.35">
      <c r="A538" s="20"/>
      <c r="B538" s="28"/>
      <c r="C538" s="20">
        <v>7720</v>
      </c>
      <c r="D538" s="28" t="s">
        <v>557</v>
      </c>
    </row>
    <row r="539" spans="1:4" ht="12.75" customHeight="1" x14ac:dyDescent="0.35">
      <c r="A539" s="20"/>
      <c r="B539" s="28"/>
      <c r="C539" s="20"/>
      <c r="D539" s="28"/>
    </row>
    <row r="540" spans="1:4" ht="12.75" customHeight="1" x14ac:dyDescent="0.35">
      <c r="A540" s="20">
        <v>7601</v>
      </c>
      <c r="B540" s="28" t="s">
        <v>99</v>
      </c>
      <c r="C540" s="20">
        <v>7600</v>
      </c>
      <c r="D540" s="28" t="s">
        <v>99</v>
      </c>
    </row>
    <row r="541" spans="1:4" ht="12.75" customHeight="1" x14ac:dyDescent="0.35">
      <c r="A541" s="20"/>
      <c r="B541" s="28"/>
      <c r="C541" s="20"/>
      <c r="D541" s="28"/>
    </row>
    <row r="542" spans="1:4" ht="12.75" customHeight="1" x14ac:dyDescent="0.35">
      <c r="A542" s="20">
        <v>7701</v>
      </c>
      <c r="B542" s="28" t="s">
        <v>100</v>
      </c>
      <c r="C542" s="20">
        <v>7711</v>
      </c>
      <c r="D542" s="28" t="s">
        <v>558</v>
      </c>
    </row>
    <row r="543" spans="1:4" ht="12.75" customHeight="1" x14ac:dyDescent="0.35">
      <c r="A543" s="20"/>
      <c r="B543" s="28"/>
      <c r="C543" s="20">
        <v>7712</v>
      </c>
      <c r="D543" s="28" t="s">
        <v>559</v>
      </c>
    </row>
    <row r="544" spans="1:4" ht="12.75" customHeight="1" x14ac:dyDescent="0.35">
      <c r="A544" s="20"/>
      <c r="B544" s="28"/>
      <c r="C544" s="20">
        <v>7713</v>
      </c>
      <c r="D544" s="28" t="s">
        <v>560</v>
      </c>
    </row>
    <row r="545" spans="1:4" ht="12.75" customHeight="1" x14ac:dyDescent="0.35">
      <c r="A545" s="20"/>
      <c r="B545" s="28"/>
      <c r="C545" s="20">
        <v>7714</v>
      </c>
      <c r="D545" s="28" t="s">
        <v>561</v>
      </c>
    </row>
    <row r="546" spans="1:4" ht="12.75" customHeight="1" x14ac:dyDescent="0.35">
      <c r="A546" s="20"/>
      <c r="B546" s="28"/>
      <c r="C546" s="20">
        <v>7719</v>
      </c>
      <c r="D546" s="28" t="s">
        <v>562</v>
      </c>
    </row>
    <row r="547" spans="1:4" ht="12.75" customHeight="1" x14ac:dyDescent="0.35">
      <c r="A547" s="20"/>
      <c r="B547" s="28"/>
      <c r="C547" s="20"/>
      <c r="D547" s="28"/>
    </row>
    <row r="548" spans="1:4" ht="12.75" customHeight="1" x14ac:dyDescent="0.35">
      <c r="A548" s="20">
        <v>8010</v>
      </c>
      <c r="B548" s="28" t="s">
        <v>101</v>
      </c>
      <c r="C548" s="20">
        <v>8010</v>
      </c>
      <c r="D548" s="28" t="s">
        <v>563</v>
      </c>
    </row>
    <row r="549" spans="1:4" ht="12.75" customHeight="1" x14ac:dyDescent="0.35">
      <c r="A549" s="20"/>
      <c r="B549" s="28"/>
      <c r="C549" s="20">
        <v>8021</v>
      </c>
      <c r="D549" s="28" t="s">
        <v>564</v>
      </c>
    </row>
    <row r="550" spans="1:4" ht="12.75" customHeight="1" x14ac:dyDescent="0.35">
      <c r="A550" s="20"/>
      <c r="B550" s="28"/>
      <c r="C550" s="20">
        <v>8022</v>
      </c>
      <c r="D550" s="28" t="s">
        <v>565</v>
      </c>
    </row>
    <row r="551" spans="1:4" ht="12.75" customHeight="1" x14ac:dyDescent="0.35">
      <c r="A551" s="20"/>
      <c r="B551" s="28"/>
      <c r="C551" s="20">
        <v>8023</v>
      </c>
      <c r="D551" s="28" t="s">
        <v>566</v>
      </c>
    </row>
    <row r="552" spans="1:4" ht="12.75" customHeight="1" x14ac:dyDescent="0.35">
      <c r="A552" s="20"/>
      <c r="B552" s="28"/>
      <c r="C552" s="20">
        <v>8024</v>
      </c>
      <c r="D552" s="28" t="s">
        <v>567</v>
      </c>
    </row>
    <row r="553" spans="1:4" ht="12.75" customHeight="1" x14ac:dyDescent="0.35">
      <c r="A553" s="20"/>
      <c r="B553" s="28"/>
      <c r="C553" s="20"/>
      <c r="D553" s="28"/>
    </row>
    <row r="554" spans="1:4" ht="12.75" customHeight="1" x14ac:dyDescent="0.35">
      <c r="A554" s="20">
        <v>8110</v>
      </c>
      <c r="B554" s="28" t="s">
        <v>102</v>
      </c>
      <c r="C554" s="20">
        <v>8101</v>
      </c>
      <c r="D554" s="28" t="s">
        <v>568</v>
      </c>
    </row>
    <row r="555" spans="1:4" ht="12.75" customHeight="1" x14ac:dyDescent="0.35">
      <c r="A555" s="20"/>
      <c r="B555" s="28"/>
      <c r="C555" s="20">
        <v>8102</v>
      </c>
      <c r="D555" s="28" t="s">
        <v>569</v>
      </c>
    </row>
    <row r="556" spans="1:4" ht="12.75" customHeight="1" x14ac:dyDescent="0.35">
      <c r="A556" s="20"/>
      <c r="B556" s="28"/>
      <c r="C556" s="20"/>
      <c r="D556" s="28"/>
    </row>
    <row r="557" spans="1:4" ht="12.75" customHeight="1" x14ac:dyDescent="0.35">
      <c r="A557" s="20">
        <v>8210</v>
      </c>
      <c r="B557" s="28" t="s">
        <v>103</v>
      </c>
      <c r="C557" s="20">
        <v>8211</v>
      </c>
      <c r="D557" s="28" t="s">
        <v>570</v>
      </c>
    </row>
    <row r="558" spans="1:4" ht="12.75" customHeight="1" x14ac:dyDescent="0.35">
      <c r="A558" s="20"/>
      <c r="B558" s="28"/>
      <c r="C558" s="20">
        <v>8212</v>
      </c>
      <c r="D558" s="28" t="s">
        <v>571</v>
      </c>
    </row>
    <row r="559" spans="1:4" ht="12.75" customHeight="1" x14ac:dyDescent="0.35">
      <c r="A559" s="20"/>
      <c r="B559" s="28"/>
      <c r="C559" s="20">
        <v>8219</v>
      </c>
      <c r="D559" s="28" t="s">
        <v>572</v>
      </c>
    </row>
    <row r="560" spans="1:4" ht="12.75" customHeight="1" x14ac:dyDescent="0.35">
      <c r="A560" s="20"/>
      <c r="B560" s="28"/>
      <c r="C560" s="20">
        <v>8220</v>
      </c>
      <c r="D560" s="28" t="s">
        <v>573</v>
      </c>
    </row>
    <row r="561" spans="1:4" ht="12.75" customHeight="1" x14ac:dyDescent="0.35">
      <c r="A561" s="20"/>
      <c r="B561" s="28"/>
      <c r="C561" s="20"/>
      <c r="D561" s="28"/>
    </row>
    <row r="562" spans="1:4" ht="12.75" customHeight="1" x14ac:dyDescent="0.35">
      <c r="A562" s="20">
        <v>8401</v>
      </c>
      <c r="B562" s="28" t="s">
        <v>104</v>
      </c>
      <c r="C562" s="20">
        <v>8401</v>
      </c>
      <c r="D562" s="28" t="s">
        <v>574</v>
      </c>
    </row>
    <row r="563" spans="1:4" ht="12.75" customHeight="1" x14ac:dyDescent="0.35">
      <c r="A563" s="20"/>
      <c r="B563" s="28"/>
      <c r="C563" s="20">
        <v>8402</v>
      </c>
      <c r="D563" s="28" t="s">
        <v>575</v>
      </c>
    </row>
    <row r="564" spans="1:4" ht="12.75" customHeight="1" x14ac:dyDescent="0.35">
      <c r="A564" s="20"/>
      <c r="B564" s="28"/>
      <c r="C564" s="20">
        <v>8511</v>
      </c>
      <c r="D564" s="28" t="s">
        <v>576</v>
      </c>
    </row>
    <row r="565" spans="1:4" ht="12.75" customHeight="1" x14ac:dyDescent="0.35">
      <c r="A565" s="20"/>
      <c r="B565" s="28"/>
      <c r="C565" s="20">
        <v>8512</v>
      </c>
      <c r="D565" s="28" t="s">
        <v>577</v>
      </c>
    </row>
    <row r="566" spans="1:4" ht="12.75" customHeight="1" x14ac:dyDescent="0.35">
      <c r="A566" s="20"/>
      <c r="B566" s="28"/>
      <c r="C566" s="20">
        <v>8520</v>
      </c>
      <c r="D566" s="28" t="s">
        <v>578</v>
      </c>
    </row>
    <row r="567" spans="1:4" ht="12.75" customHeight="1" x14ac:dyDescent="0.35">
      <c r="A567" s="20"/>
      <c r="B567" s="28"/>
      <c r="C567" s="20">
        <v>8531</v>
      </c>
      <c r="D567" s="28" t="s">
        <v>579</v>
      </c>
    </row>
    <row r="568" spans="1:4" ht="12.75" customHeight="1" x14ac:dyDescent="0.35">
      <c r="A568" s="20"/>
      <c r="B568" s="28"/>
      <c r="C568" s="20">
        <v>8532</v>
      </c>
      <c r="D568" s="28" t="s">
        <v>580</v>
      </c>
    </row>
    <row r="569" spans="1:4" ht="12.75" customHeight="1" x14ac:dyDescent="0.35">
      <c r="A569" s="20"/>
      <c r="B569" s="28"/>
      <c r="C569" s="20">
        <v>8533</v>
      </c>
      <c r="D569" s="28" t="s">
        <v>581</v>
      </c>
    </row>
    <row r="570" spans="1:4" ht="12.75" customHeight="1" x14ac:dyDescent="0.35">
      <c r="A570" s="20"/>
      <c r="B570" s="28"/>
      <c r="C570" s="20">
        <v>8534</v>
      </c>
      <c r="D570" s="28" t="s">
        <v>582</v>
      </c>
    </row>
    <row r="571" spans="1:4" ht="12.75" customHeight="1" x14ac:dyDescent="0.35">
      <c r="A571" s="20"/>
      <c r="B571" s="28"/>
      <c r="C571" s="20">
        <v>8539</v>
      </c>
      <c r="D571" s="28" t="s">
        <v>583</v>
      </c>
    </row>
    <row r="572" spans="1:4" ht="12.75" customHeight="1" x14ac:dyDescent="0.35">
      <c r="A572" s="20"/>
      <c r="B572" s="28"/>
      <c r="C572" s="20">
        <v>8591</v>
      </c>
      <c r="D572" s="28" t="s">
        <v>584</v>
      </c>
    </row>
    <row r="573" spans="1:4" ht="12.75" customHeight="1" x14ac:dyDescent="0.35">
      <c r="A573" s="20"/>
      <c r="B573" s="28"/>
      <c r="C573" s="20">
        <v>8599</v>
      </c>
      <c r="D573" s="28" t="s">
        <v>585</v>
      </c>
    </row>
    <row r="574" spans="1:4" ht="12.75" customHeight="1" x14ac:dyDescent="0.35">
      <c r="A574" s="20"/>
      <c r="B574" s="28"/>
      <c r="C574" s="20"/>
      <c r="D574" s="28"/>
    </row>
    <row r="575" spans="1:4" ht="12.75" customHeight="1" x14ac:dyDescent="0.35">
      <c r="A575" s="20">
        <v>8601</v>
      </c>
      <c r="B575" s="28" t="s">
        <v>105</v>
      </c>
      <c r="C575" s="20">
        <v>8601</v>
      </c>
      <c r="D575" s="28" t="s">
        <v>586</v>
      </c>
    </row>
    <row r="576" spans="1:4" ht="12.75" customHeight="1" x14ac:dyDescent="0.35">
      <c r="A576" s="20"/>
      <c r="B576" s="28"/>
      <c r="C576" s="20">
        <v>8609</v>
      </c>
      <c r="D576" s="28" t="s">
        <v>587</v>
      </c>
    </row>
    <row r="577" spans="1:4" ht="12.75" customHeight="1" x14ac:dyDescent="0.35">
      <c r="A577" s="20"/>
      <c r="B577" s="28"/>
      <c r="C577" s="20">
        <v>8710</v>
      </c>
      <c r="D577" s="28" t="s">
        <v>588</v>
      </c>
    </row>
    <row r="578" spans="1:4" ht="12.75" customHeight="1" x14ac:dyDescent="0.35">
      <c r="A578" s="20"/>
      <c r="B578" s="28"/>
      <c r="C578" s="20">
        <v>8790</v>
      </c>
      <c r="D578" s="28" t="s">
        <v>589</v>
      </c>
    </row>
    <row r="579" spans="1:4" ht="12.75" customHeight="1" x14ac:dyDescent="0.35">
      <c r="A579" s="20"/>
      <c r="B579" s="28"/>
      <c r="C579" s="20"/>
      <c r="D579" s="28"/>
    </row>
    <row r="580" spans="1:4" ht="12.75" customHeight="1" x14ac:dyDescent="0.35">
      <c r="A580" s="20">
        <v>8901</v>
      </c>
      <c r="B580" s="28" t="s">
        <v>106</v>
      </c>
      <c r="C580" s="20">
        <v>8910</v>
      </c>
      <c r="D580" s="28" t="s">
        <v>590</v>
      </c>
    </row>
    <row r="581" spans="1:4" ht="12.75" customHeight="1" x14ac:dyDescent="0.35">
      <c r="A581" s="20"/>
      <c r="B581" s="28"/>
      <c r="C581" s="20">
        <v>8921</v>
      </c>
      <c r="D581" s="28" t="s">
        <v>591</v>
      </c>
    </row>
    <row r="582" spans="1:4" ht="12.75" customHeight="1" x14ac:dyDescent="0.35">
      <c r="A582" s="20"/>
      <c r="B582" s="28"/>
      <c r="C582" s="20">
        <v>8922</v>
      </c>
      <c r="D582" s="28" t="s">
        <v>592</v>
      </c>
    </row>
    <row r="583" spans="1:4" ht="12.75" customHeight="1" x14ac:dyDescent="0.35">
      <c r="A583" s="20"/>
      <c r="B583" s="28"/>
      <c r="C583" s="20">
        <v>9001</v>
      </c>
      <c r="D583" s="28" t="s">
        <v>593</v>
      </c>
    </row>
    <row r="584" spans="1:4" ht="12.75" customHeight="1" x14ac:dyDescent="0.35">
      <c r="A584" s="20"/>
      <c r="B584" s="28"/>
      <c r="C584" s="20">
        <v>9002</v>
      </c>
      <c r="D584" s="28" t="s">
        <v>594</v>
      </c>
    </row>
    <row r="585" spans="1:4" ht="12.75" customHeight="1" x14ac:dyDescent="0.35">
      <c r="A585" s="20"/>
      <c r="B585" s="28"/>
      <c r="C585" s="20">
        <v>9003</v>
      </c>
      <c r="D585" s="28" t="s">
        <v>595</v>
      </c>
    </row>
    <row r="586" spans="1:4" ht="12.75" customHeight="1" x14ac:dyDescent="0.35">
      <c r="A586" s="20"/>
      <c r="B586" s="28"/>
      <c r="C586" s="20"/>
      <c r="D586" s="28"/>
    </row>
    <row r="587" spans="1:4" ht="12.75" customHeight="1" x14ac:dyDescent="0.35">
      <c r="A587" s="20">
        <v>9101</v>
      </c>
      <c r="B587" s="28" t="s">
        <v>133</v>
      </c>
      <c r="C587" s="20">
        <v>9111</v>
      </c>
      <c r="D587" s="28" t="s">
        <v>596</v>
      </c>
    </row>
    <row r="588" spans="1:4" ht="12.75" customHeight="1" x14ac:dyDescent="0.35">
      <c r="A588" s="20"/>
      <c r="B588" s="28"/>
      <c r="C588" s="20">
        <v>9112</v>
      </c>
      <c r="D588" s="28" t="s">
        <v>597</v>
      </c>
    </row>
    <row r="589" spans="1:4" ht="12.75" customHeight="1" x14ac:dyDescent="0.35">
      <c r="A589" s="20"/>
      <c r="B589" s="28"/>
      <c r="C589" s="20">
        <v>9113</v>
      </c>
      <c r="D589" s="28" t="s">
        <v>598</v>
      </c>
    </row>
    <row r="590" spans="1:4" ht="12.75" customHeight="1" x14ac:dyDescent="0.35">
      <c r="A590" s="20"/>
      <c r="B590" s="28"/>
      <c r="C590" s="20">
        <v>9114</v>
      </c>
      <c r="D590" s="28" t="s">
        <v>599</v>
      </c>
    </row>
    <row r="591" spans="1:4" ht="12.75" customHeight="1" x14ac:dyDescent="0.35">
      <c r="A591" s="20"/>
      <c r="B591" s="28"/>
      <c r="C591" s="20">
        <v>9121</v>
      </c>
      <c r="D591" s="28" t="s">
        <v>600</v>
      </c>
    </row>
    <row r="592" spans="1:4" ht="12.75" customHeight="1" x14ac:dyDescent="0.35">
      <c r="A592" s="20"/>
      <c r="B592" s="28"/>
      <c r="C592" s="20">
        <v>9129</v>
      </c>
      <c r="D592" s="28" t="s">
        <v>601</v>
      </c>
    </row>
    <row r="593" spans="1:4" ht="12.75" customHeight="1" x14ac:dyDescent="0.35">
      <c r="A593" s="20"/>
      <c r="B593" s="28"/>
      <c r="C593" s="20">
        <v>9131</v>
      </c>
      <c r="D593" s="28" t="s">
        <v>602</v>
      </c>
    </row>
    <row r="594" spans="1:4" ht="12.75" customHeight="1" x14ac:dyDescent="0.35">
      <c r="A594" s="20"/>
      <c r="B594" s="28"/>
      <c r="C594" s="20">
        <v>9139</v>
      </c>
      <c r="D594" s="28" t="s">
        <v>603</v>
      </c>
    </row>
    <row r="595" spans="1:4" ht="12.75" customHeight="1" x14ac:dyDescent="0.35">
      <c r="A595" s="20"/>
      <c r="B595" s="28"/>
      <c r="C595" s="20"/>
      <c r="D595" s="28"/>
    </row>
    <row r="596" spans="1:4" ht="12.75" customHeight="1" x14ac:dyDescent="0.35">
      <c r="A596" s="20">
        <v>9201</v>
      </c>
      <c r="B596" s="28" t="s">
        <v>108</v>
      </c>
      <c r="C596" s="20">
        <v>9201</v>
      </c>
      <c r="D596" s="28" t="s">
        <v>604</v>
      </c>
    </row>
    <row r="597" spans="1:4" ht="12.75" customHeight="1" x14ac:dyDescent="0.35">
      <c r="A597" s="20"/>
      <c r="B597" s="28"/>
      <c r="C597" s="20">
        <v>9202</v>
      </c>
      <c r="D597" s="28" t="s">
        <v>605</v>
      </c>
    </row>
    <row r="598" spans="1:4" ht="12.75" customHeight="1" x14ac:dyDescent="0.35">
      <c r="A598" s="20"/>
      <c r="B598" s="28"/>
      <c r="C598" s="20">
        <v>9209</v>
      </c>
      <c r="D598" s="28" t="s">
        <v>606</v>
      </c>
    </row>
    <row r="599" spans="1:4" ht="12.75" customHeight="1" x14ac:dyDescent="0.35">
      <c r="A599" s="20"/>
      <c r="B599" s="28"/>
      <c r="C599" s="20"/>
      <c r="D599" s="28"/>
    </row>
    <row r="600" spans="1:4" ht="12.75" customHeight="1" x14ac:dyDescent="0.35">
      <c r="A600" s="20">
        <v>9401</v>
      </c>
      <c r="B600" s="28" t="s">
        <v>109</v>
      </c>
      <c r="C600" s="20">
        <v>9411</v>
      </c>
      <c r="D600" s="28" t="s">
        <v>607</v>
      </c>
    </row>
    <row r="601" spans="1:4" ht="12.75" customHeight="1" x14ac:dyDescent="0.35">
      <c r="A601" s="20"/>
      <c r="B601" s="28"/>
      <c r="C601" s="20">
        <v>9412</v>
      </c>
      <c r="D601" s="28" t="s">
        <v>608</v>
      </c>
    </row>
    <row r="602" spans="1:4" ht="12.75" customHeight="1" x14ac:dyDescent="0.35">
      <c r="A602" s="20"/>
      <c r="B602" s="28"/>
      <c r="C602" s="20">
        <v>9419</v>
      </c>
      <c r="D602" s="28" t="s">
        <v>609</v>
      </c>
    </row>
    <row r="603" spans="1:4" ht="12.75" customHeight="1" x14ac:dyDescent="0.35">
      <c r="A603" s="20"/>
      <c r="B603" s="28"/>
      <c r="C603" s="20"/>
      <c r="D603" s="28"/>
    </row>
    <row r="604" spans="1:4" ht="12.75" customHeight="1" x14ac:dyDescent="0.35">
      <c r="A604" s="20">
        <v>9402</v>
      </c>
      <c r="B604" s="28" t="s">
        <v>110</v>
      </c>
      <c r="C604" s="20">
        <v>9421</v>
      </c>
      <c r="D604" s="28" t="s">
        <v>610</v>
      </c>
    </row>
    <row r="605" spans="1:4" ht="12.75" customHeight="1" x14ac:dyDescent="0.35">
      <c r="A605" s="20"/>
      <c r="B605" s="28"/>
      <c r="C605" s="20">
        <v>9422</v>
      </c>
      <c r="D605" s="28" t="s">
        <v>611</v>
      </c>
    </row>
    <row r="606" spans="1:4" ht="12.75" customHeight="1" x14ac:dyDescent="0.35">
      <c r="A606" s="20"/>
      <c r="B606" s="28"/>
      <c r="C606" s="20">
        <v>9429</v>
      </c>
      <c r="D606" s="28" t="s">
        <v>612</v>
      </c>
    </row>
    <row r="607" spans="1:4" ht="12.75" customHeight="1" x14ac:dyDescent="0.35">
      <c r="A607" s="20"/>
      <c r="B607" s="28"/>
      <c r="C607" s="20">
        <v>9491</v>
      </c>
      <c r="D607" s="28" t="s">
        <v>613</v>
      </c>
    </row>
    <row r="608" spans="1:4" ht="12.75" customHeight="1" x14ac:dyDescent="0.35">
      <c r="A608" s="20"/>
      <c r="B608" s="28"/>
      <c r="C608" s="20">
        <v>9499</v>
      </c>
      <c r="D608" s="28" t="s">
        <v>614</v>
      </c>
    </row>
    <row r="609" spans="1:4" ht="12.75" customHeight="1" x14ac:dyDescent="0.35">
      <c r="A609" s="20"/>
      <c r="B609" s="28"/>
      <c r="C609" s="20"/>
      <c r="D609" s="28"/>
    </row>
    <row r="610" spans="1:4" ht="12.75" customHeight="1" x14ac:dyDescent="0.35">
      <c r="A610" s="20">
        <v>9501</v>
      </c>
      <c r="B610" s="28" t="s">
        <v>111</v>
      </c>
      <c r="C610" s="20">
        <v>9511</v>
      </c>
      <c r="D610" s="28" t="s">
        <v>615</v>
      </c>
    </row>
    <row r="611" spans="1:4" ht="12.75" customHeight="1" x14ac:dyDescent="0.35">
      <c r="A611" s="20"/>
      <c r="B611" s="28"/>
      <c r="C611" s="20">
        <v>9512</v>
      </c>
      <c r="D611" s="28" t="s">
        <v>616</v>
      </c>
    </row>
    <row r="612" spans="1:4" ht="12.75" customHeight="1" x14ac:dyDescent="0.35">
      <c r="A612" s="20"/>
      <c r="B612" s="28"/>
      <c r="C612" s="20">
        <v>9520</v>
      </c>
      <c r="D612" s="28" t="s">
        <v>617</v>
      </c>
    </row>
    <row r="613" spans="1:4" ht="12.75" customHeight="1" x14ac:dyDescent="0.35">
      <c r="A613" s="20"/>
      <c r="B613" s="28"/>
      <c r="C613" s="20">
        <v>9531</v>
      </c>
      <c r="D613" s="28" t="s">
        <v>618</v>
      </c>
    </row>
    <row r="614" spans="1:4" ht="12.75" customHeight="1" x14ac:dyDescent="0.35">
      <c r="A614" s="20"/>
      <c r="B614" s="28"/>
      <c r="C614" s="20">
        <v>9532</v>
      </c>
      <c r="D614" s="28" t="s">
        <v>619</v>
      </c>
    </row>
    <row r="615" spans="1:4" ht="12.75" customHeight="1" x14ac:dyDescent="0.35">
      <c r="A615" s="20"/>
      <c r="B615" s="28"/>
      <c r="C615" s="20">
        <v>9533</v>
      </c>
      <c r="D615" s="28" t="s">
        <v>620</v>
      </c>
    </row>
    <row r="616" spans="1:4" ht="12.75" customHeight="1" x14ac:dyDescent="0.35">
      <c r="A616" s="20"/>
      <c r="B616" s="28"/>
      <c r="C616" s="20">
        <v>9534</v>
      </c>
      <c r="D616" s="28" t="s">
        <v>621</v>
      </c>
    </row>
    <row r="617" spans="1:4" ht="12.75" customHeight="1" x14ac:dyDescent="0.35">
      <c r="A617" s="20"/>
      <c r="B617" s="28"/>
      <c r="C617" s="20">
        <v>9539</v>
      </c>
      <c r="D617" s="28" t="s">
        <v>622</v>
      </c>
    </row>
    <row r="618" spans="1:4" ht="12.75" customHeight="1" x14ac:dyDescent="0.35">
      <c r="A618" s="20"/>
      <c r="B618" s="28"/>
      <c r="C618" s="20">
        <v>9601</v>
      </c>
      <c r="D618" s="28" t="s">
        <v>623</v>
      </c>
    </row>
    <row r="619" spans="1:4" ht="12.75" customHeight="1" x14ac:dyDescent="0.35">
      <c r="A619" s="20"/>
      <c r="B619" s="28"/>
      <c r="C619" s="20">
        <v>9602</v>
      </c>
      <c r="D619" s="28" t="s">
        <v>624</v>
      </c>
    </row>
    <row r="620" spans="1:4" ht="12.75" customHeight="1" x14ac:dyDescent="0.35">
      <c r="A620" s="20"/>
      <c r="B620" s="28"/>
      <c r="C620" s="20">
        <v>9603</v>
      </c>
      <c r="D620" s="28" t="s">
        <v>625</v>
      </c>
    </row>
    <row r="621" spans="1:4" ht="12.75" customHeight="1" x14ac:dyDescent="0.35">
      <c r="A621" s="20"/>
      <c r="B621" s="28"/>
      <c r="C621" s="20"/>
      <c r="D621" s="28"/>
    </row>
    <row r="622" spans="1:4" ht="12.75" customHeight="1" x14ac:dyDescent="0.35">
      <c r="A622" s="20">
        <v>9502</v>
      </c>
      <c r="B622" s="28" t="s">
        <v>112</v>
      </c>
      <c r="C622" s="20">
        <v>9540</v>
      </c>
      <c r="D622" s="28" t="s">
        <v>626</v>
      </c>
    </row>
    <row r="623" spans="1:4" ht="12.75" customHeight="1" x14ac:dyDescent="0.35">
      <c r="A623" s="20"/>
      <c r="B623" s="28"/>
      <c r="C623" s="20">
        <v>9551</v>
      </c>
      <c r="D623" s="28" t="s">
        <v>627</v>
      </c>
    </row>
    <row r="624" spans="1:4" ht="12.75" customHeight="1" x14ac:dyDescent="0.35">
      <c r="A624" s="20"/>
      <c r="B624" s="28"/>
      <c r="C624" s="20">
        <v>9552</v>
      </c>
      <c r="D624" s="28" t="s">
        <v>628</v>
      </c>
    </row>
    <row r="625" spans="1:5" ht="12.75" customHeight="1" x14ac:dyDescent="0.35">
      <c r="A625" s="20"/>
      <c r="B625" s="28"/>
      <c r="C625" s="20">
        <v>9559</v>
      </c>
      <c r="D625" s="28" t="s">
        <v>629</v>
      </c>
    </row>
    <row r="626" spans="1:5" ht="12.75" customHeight="1" x14ac:dyDescent="0.35">
      <c r="A626" s="5"/>
      <c r="E626" s="28"/>
    </row>
    <row r="627" spans="1:5" s="27" customFormat="1" ht="12.75" customHeight="1" x14ac:dyDescent="0.35">
      <c r="B627" s="174"/>
      <c r="C627" s="174"/>
    </row>
    <row r="628" spans="1:5" ht="12.75" customHeight="1" x14ac:dyDescent="0.35">
      <c r="A628" s="5"/>
      <c r="B628" s="174" t="s">
        <v>833</v>
      </c>
      <c r="C628" s="174"/>
      <c r="E628" s="28"/>
    </row>
  </sheetData>
  <sheetProtection algorithmName="SHA-512" hashValue="L4OqbKJJZiY+gnxiH0RB+0mNsKo7sId1i8DgJJ10MVUCVpkn0DtP/UMzNTeIMztGI/isYMS6IOx2MKTmW3FxNA==" saltValue="PQaSmXX999Y3VdTdc+wixQ==" spinCount="100000" sheet="1" objects="1" scenarios="1" selectLockedCells="1" selectUnlockedCells="1"/>
  <mergeCells count="3">
    <mergeCell ref="A1:I1"/>
    <mergeCell ref="B627:C627"/>
    <mergeCell ref="B628:C628"/>
  </mergeCells>
  <hyperlinks>
    <hyperlink ref="B628:C628" r:id="rId1" display="© Commonwealth of Australia 2016" xr:uid="{A65B20C1-162A-42CD-B1B4-9F5174369692}"/>
  </hyperlinks>
  <pageMargins left="0.7" right="0.7" top="0.75" bottom="0.75" header="0.3" footer="0.3"/>
  <pageSetup paperSize="9"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F30F-6062-4C00-89EB-4C04D5C56C17}">
  <sheetPr codeName="Sheet11">
    <tabColor theme="0" tint="-0.34998626667073579"/>
  </sheetPr>
  <dimension ref="A1:T642"/>
  <sheetViews>
    <sheetView showGridLines="0" zoomScaleNormal="100" workbookViewId="0">
      <pane ySplit="5" topLeftCell="A6" activePane="bottomLeft" state="frozen"/>
      <selection sqref="A1:XFD1048576"/>
      <selection pane="bottomLeft" sqref="A1:XFD1048576"/>
    </sheetView>
  </sheetViews>
  <sheetFormatPr defaultColWidth="9.1796875" defaultRowHeight="14.5" x14ac:dyDescent="0.35"/>
  <cols>
    <col min="1" max="1" width="18.54296875" customWidth="1"/>
    <col min="2" max="2" width="55.1796875" customWidth="1"/>
    <col min="3" max="3" width="7.7265625" style="5" customWidth="1"/>
    <col min="4" max="4" width="7.7265625" customWidth="1"/>
    <col min="5" max="5" width="17.453125" customWidth="1"/>
    <col min="6" max="7" width="7.7265625" customWidth="1"/>
    <col min="8" max="8" width="7.81640625" customWidth="1"/>
    <col min="9" max="9" width="7.1796875" customWidth="1"/>
    <col min="10" max="11" width="7.7265625" customWidth="1"/>
    <col min="257" max="257" width="18.54296875" customWidth="1"/>
    <col min="258" max="258" width="80.7265625" customWidth="1"/>
    <col min="259" max="259" width="7.7265625" bestFit="1" customWidth="1"/>
    <col min="260" max="260" width="50.7265625" customWidth="1"/>
    <col min="261" max="261" width="17.453125" customWidth="1"/>
    <col min="262" max="263" width="7.7265625" customWidth="1"/>
    <col min="264" max="264" width="7.81640625" customWidth="1"/>
    <col min="265" max="265" width="7.1796875" customWidth="1"/>
    <col min="266" max="267" width="7.7265625" customWidth="1"/>
    <col min="513" max="513" width="18.54296875" customWidth="1"/>
    <col min="514" max="514" width="80.7265625" customWidth="1"/>
    <col min="515" max="515" width="7.7265625" bestFit="1" customWidth="1"/>
    <col min="516" max="516" width="50.7265625" customWidth="1"/>
    <col min="517" max="517" width="17.453125" customWidth="1"/>
    <col min="518" max="519" width="7.7265625" customWidth="1"/>
    <col min="520" max="520" width="7.81640625" customWidth="1"/>
    <col min="521" max="521" width="7.1796875" customWidth="1"/>
    <col min="522" max="523" width="7.7265625" customWidth="1"/>
    <col min="769" max="769" width="18.54296875" customWidth="1"/>
    <col min="770" max="770" width="80.7265625" customWidth="1"/>
    <col min="771" max="771" width="7.7265625" bestFit="1" customWidth="1"/>
    <col min="772" max="772" width="50.7265625" customWidth="1"/>
    <col min="773" max="773" width="17.453125" customWidth="1"/>
    <col min="774" max="775" width="7.7265625" customWidth="1"/>
    <col min="776" max="776" width="7.81640625" customWidth="1"/>
    <col min="777" max="777" width="7.1796875" customWidth="1"/>
    <col min="778" max="779" width="7.7265625" customWidth="1"/>
    <col min="1025" max="1025" width="18.54296875" customWidth="1"/>
    <col min="1026" max="1026" width="80.7265625" customWidth="1"/>
    <col min="1027" max="1027" width="7.7265625" bestFit="1" customWidth="1"/>
    <col min="1028" max="1028" width="50.7265625" customWidth="1"/>
    <col min="1029" max="1029" width="17.453125" customWidth="1"/>
    <col min="1030" max="1031" width="7.7265625" customWidth="1"/>
    <col min="1032" max="1032" width="7.81640625" customWidth="1"/>
    <col min="1033" max="1033" width="7.1796875" customWidth="1"/>
    <col min="1034" max="1035" width="7.7265625" customWidth="1"/>
    <col min="1281" max="1281" width="18.54296875" customWidth="1"/>
    <col min="1282" max="1282" width="80.7265625" customWidth="1"/>
    <col min="1283" max="1283" width="7.7265625" bestFit="1" customWidth="1"/>
    <col min="1284" max="1284" width="50.7265625" customWidth="1"/>
    <col min="1285" max="1285" width="17.453125" customWidth="1"/>
    <col min="1286" max="1287" width="7.7265625" customWidth="1"/>
    <col min="1288" max="1288" width="7.81640625" customWidth="1"/>
    <col min="1289" max="1289" width="7.1796875" customWidth="1"/>
    <col min="1290" max="1291" width="7.7265625" customWidth="1"/>
    <col min="1537" max="1537" width="18.54296875" customWidth="1"/>
    <col min="1538" max="1538" width="80.7265625" customWidth="1"/>
    <col min="1539" max="1539" width="7.7265625" bestFit="1" customWidth="1"/>
    <col min="1540" max="1540" width="50.7265625" customWidth="1"/>
    <col min="1541" max="1541" width="17.453125" customWidth="1"/>
    <col min="1542" max="1543" width="7.7265625" customWidth="1"/>
    <col min="1544" max="1544" width="7.81640625" customWidth="1"/>
    <col min="1545" max="1545" width="7.1796875" customWidth="1"/>
    <col min="1546" max="1547" width="7.7265625" customWidth="1"/>
    <col min="1793" max="1793" width="18.54296875" customWidth="1"/>
    <col min="1794" max="1794" width="80.7265625" customWidth="1"/>
    <col min="1795" max="1795" width="7.7265625" bestFit="1" customWidth="1"/>
    <col min="1796" max="1796" width="50.7265625" customWidth="1"/>
    <col min="1797" max="1797" width="17.453125" customWidth="1"/>
    <col min="1798" max="1799" width="7.7265625" customWidth="1"/>
    <col min="1800" max="1800" width="7.81640625" customWidth="1"/>
    <col min="1801" max="1801" width="7.1796875" customWidth="1"/>
    <col min="1802" max="1803" width="7.7265625" customWidth="1"/>
    <col min="2049" max="2049" width="18.54296875" customWidth="1"/>
    <col min="2050" max="2050" width="80.7265625" customWidth="1"/>
    <col min="2051" max="2051" width="7.7265625" bestFit="1" customWidth="1"/>
    <col min="2052" max="2052" width="50.7265625" customWidth="1"/>
    <col min="2053" max="2053" width="17.453125" customWidth="1"/>
    <col min="2054" max="2055" width="7.7265625" customWidth="1"/>
    <col min="2056" max="2056" width="7.81640625" customWidth="1"/>
    <col min="2057" max="2057" width="7.1796875" customWidth="1"/>
    <col min="2058" max="2059" width="7.7265625" customWidth="1"/>
    <col min="2305" max="2305" width="18.54296875" customWidth="1"/>
    <col min="2306" max="2306" width="80.7265625" customWidth="1"/>
    <col min="2307" max="2307" width="7.7265625" bestFit="1" customWidth="1"/>
    <col min="2308" max="2308" width="50.7265625" customWidth="1"/>
    <col min="2309" max="2309" width="17.453125" customWidth="1"/>
    <col min="2310" max="2311" width="7.7265625" customWidth="1"/>
    <col min="2312" max="2312" width="7.81640625" customWidth="1"/>
    <col min="2313" max="2313" width="7.1796875" customWidth="1"/>
    <col min="2314" max="2315" width="7.7265625" customWidth="1"/>
    <col min="2561" max="2561" width="18.54296875" customWidth="1"/>
    <col min="2562" max="2562" width="80.7265625" customWidth="1"/>
    <col min="2563" max="2563" width="7.7265625" bestFit="1" customWidth="1"/>
    <col min="2564" max="2564" width="50.7265625" customWidth="1"/>
    <col min="2565" max="2565" width="17.453125" customWidth="1"/>
    <col min="2566" max="2567" width="7.7265625" customWidth="1"/>
    <col min="2568" max="2568" width="7.81640625" customWidth="1"/>
    <col min="2569" max="2569" width="7.1796875" customWidth="1"/>
    <col min="2570" max="2571" width="7.7265625" customWidth="1"/>
    <col min="2817" max="2817" width="18.54296875" customWidth="1"/>
    <col min="2818" max="2818" width="80.7265625" customWidth="1"/>
    <col min="2819" max="2819" width="7.7265625" bestFit="1" customWidth="1"/>
    <col min="2820" max="2820" width="50.7265625" customWidth="1"/>
    <col min="2821" max="2821" width="17.453125" customWidth="1"/>
    <col min="2822" max="2823" width="7.7265625" customWidth="1"/>
    <col min="2824" max="2824" width="7.81640625" customWidth="1"/>
    <col min="2825" max="2825" width="7.1796875" customWidth="1"/>
    <col min="2826" max="2827" width="7.7265625" customWidth="1"/>
    <col min="3073" max="3073" width="18.54296875" customWidth="1"/>
    <col min="3074" max="3074" width="80.7265625" customWidth="1"/>
    <col min="3075" max="3075" width="7.7265625" bestFit="1" customWidth="1"/>
    <col min="3076" max="3076" width="50.7265625" customWidth="1"/>
    <col min="3077" max="3077" width="17.453125" customWidth="1"/>
    <col min="3078" max="3079" width="7.7265625" customWidth="1"/>
    <col min="3080" max="3080" width="7.81640625" customWidth="1"/>
    <col min="3081" max="3081" width="7.1796875" customWidth="1"/>
    <col min="3082" max="3083" width="7.7265625" customWidth="1"/>
    <col min="3329" max="3329" width="18.54296875" customWidth="1"/>
    <col min="3330" max="3330" width="80.7265625" customWidth="1"/>
    <col min="3331" max="3331" width="7.7265625" bestFit="1" customWidth="1"/>
    <col min="3332" max="3332" width="50.7265625" customWidth="1"/>
    <col min="3333" max="3333" width="17.453125" customWidth="1"/>
    <col min="3334" max="3335" width="7.7265625" customWidth="1"/>
    <col min="3336" max="3336" width="7.81640625" customWidth="1"/>
    <col min="3337" max="3337" width="7.1796875" customWidth="1"/>
    <col min="3338" max="3339" width="7.7265625" customWidth="1"/>
    <col min="3585" max="3585" width="18.54296875" customWidth="1"/>
    <col min="3586" max="3586" width="80.7265625" customWidth="1"/>
    <col min="3587" max="3587" width="7.7265625" bestFit="1" customWidth="1"/>
    <col min="3588" max="3588" width="50.7265625" customWidth="1"/>
    <col min="3589" max="3589" width="17.453125" customWidth="1"/>
    <col min="3590" max="3591" width="7.7265625" customWidth="1"/>
    <col min="3592" max="3592" width="7.81640625" customWidth="1"/>
    <col min="3593" max="3593" width="7.1796875" customWidth="1"/>
    <col min="3594" max="3595" width="7.7265625" customWidth="1"/>
    <col min="3841" max="3841" width="18.54296875" customWidth="1"/>
    <col min="3842" max="3842" width="80.7265625" customWidth="1"/>
    <col min="3843" max="3843" width="7.7265625" bestFit="1" customWidth="1"/>
    <col min="3844" max="3844" width="50.7265625" customWidth="1"/>
    <col min="3845" max="3845" width="17.453125" customWidth="1"/>
    <col min="3846" max="3847" width="7.7265625" customWidth="1"/>
    <col min="3848" max="3848" width="7.81640625" customWidth="1"/>
    <col min="3849" max="3849" width="7.1796875" customWidth="1"/>
    <col min="3850" max="3851" width="7.7265625" customWidth="1"/>
    <col min="4097" max="4097" width="18.54296875" customWidth="1"/>
    <col min="4098" max="4098" width="80.7265625" customWidth="1"/>
    <col min="4099" max="4099" width="7.7265625" bestFit="1" customWidth="1"/>
    <col min="4100" max="4100" width="50.7265625" customWidth="1"/>
    <col min="4101" max="4101" width="17.453125" customWidth="1"/>
    <col min="4102" max="4103" width="7.7265625" customWidth="1"/>
    <col min="4104" max="4104" width="7.81640625" customWidth="1"/>
    <col min="4105" max="4105" width="7.1796875" customWidth="1"/>
    <col min="4106" max="4107" width="7.7265625" customWidth="1"/>
    <col min="4353" max="4353" width="18.54296875" customWidth="1"/>
    <col min="4354" max="4354" width="80.7265625" customWidth="1"/>
    <col min="4355" max="4355" width="7.7265625" bestFit="1" customWidth="1"/>
    <col min="4356" max="4356" width="50.7265625" customWidth="1"/>
    <col min="4357" max="4357" width="17.453125" customWidth="1"/>
    <col min="4358" max="4359" width="7.7265625" customWidth="1"/>
    <col min="4360" max="4360" width="7.81640625" customWidth="1"/>
    <col min="4361" max="4361" width="7.1796875" customWidth="1"/>
    <col min="4362" max="4363" width="7.7265625" customWidth="1"/>
    <col min="4609" max="4609" width="18.54296875" customWidth="1"/>
    <col min="4610" max="4610" width="80.7265625" customWidth="1"/>
    <col min="4611" max="4611" width="7.7265625" bestFit="1" customWidth="1"/>
    <col min="4612" max="4612" width="50.7265625" customWidth="1"/>
    <col min="4613" max="4613" width="17.453125" customWidth="1"/>
    <col min="4614" max="4615" width="7.7265625" customWidth="1"/>
    <col min="4616" max="4616" width="7.81640625" customWidth="1"/>
    <col min="4617" max="4617" width="7.1796875" customWidth="1"/>
    <col min="4618" max="4619" width="7.7265625" customWidth="1"/>
    <col min="4865" max="4865" width="18.54296875" customWidth="1"/>
    <col min="4866" max="4866" width="80.7265625" customWidth="1"/>
    <col min="4867" max="4867" width="7.7265625" bestFit="1" customWidth="1"/>
    <col min="4868" max="4868" width="50.7265625" customWidth="1"/>
    <col min="4869" max="4869" width="17.453125" customWidth="1"/>
    <col min="4870" max="4871" width="7.7265625" customWidth="1"/>
    <col min="4872" max="4872" width="7.81640625" customWidth="1"/>
    <col min="4873" max="4873" width="7.1796875" customWidth="1"/>
    <col min="4874" max="4875" width="7.7265625" customWidth="1"/>
    <col min="5121" max="5121" width="18.54296875" customWidth="1"/>
    <col min="5122" max="5122" width="80.7265625" customWidth="1"/>
    <col min="5123" max="5123" width="7.7265625" bestFit="1" customWidth="1"/>
    <col min="5124" max="5124" width="50.7265625" customWidth="1"/>
    <col min="5125" max="5125" width="17.453125" customWidth="1"/>
    <col min="5126" max="5127" width="7.7265625" customWidth="1"/>
    <col min="5128" max="5128" width="7.81640625" customWidth="1"/>
    <col min="5129" max="5129" width="7.1796875" customWidth="1"/>
    <col min="5130" max="5131" width="7.7265625" customWidth="1"/>
    <col min="5377" max="5377" width="18.54296875" customWidth="1"/>
    <col min="5378" max="5378" width="80.7265625" customWidth="1"/>
    <col min="5379" max="5379" width="7.7265625" bestFit="1" customWidth="1"/>
    <col min="5380" max="5380" width="50.7265625" customWidth="1"/>
    <col min="5381" max="5381" width="17.453125" customWidth="1"/>
    <col min="5382" max="5383" width="7.7265625" customWidth="1"/>
    <col min="5384" max="5384" width="7.81640625" customWidth="1"/>
    <col min="5385" max="5385" width="7.1796875" customWidth="1"/>
    <col min="5386" max="5387" width="7.7265625" customWidth="1"/>
    <col min="5633" max="5633" width="18.54296875" customWidth="1"/>
    <col min="5634" max="5634" width="80.7265625" customWidth="1"/>
    <col min="5635" max="5635" width="7.7265625" bestFit="1" customWidth="1"/>
    <col min="5636" max="5636" width="50.7265625" customWidth="1"/>
    <col min="5637" max="5637" width="17.453125" customWidth="1"/>
    <col min="5638" max="5639" width="7.7265625" customWidth="1"/>
    <col min="5640" max="5640" width="7.81640625" customWidth="1"/>
    <col min="5641" max="5641" width="7.1796875" customWidth="1"/>
    <col min="5642" max="5643" width="7.7265625" customWidth="1"/>
    <col min="5889" max="5889" width="18.54296875" customWidth="1"/>
    <col min="5890" max="5890" width="80.7265625" customWidth="1"/>
    <col min="5891" max="5891" width="7.7265625" bestFit="1" customWidth="1"/>
    <col min="5892" max="5892" width="50.7265625" customWidth="1"/>
    <col min="5893" max="5893" width="17.453125" customWidth="1"/>
    <col min="5894" max="5895" width="7.7265625" customWidth="1"/>
    <col min="5896" max="5896" width="7.81640625" customWidth="1"/>
    <col min="5897" max="5897" width="7.1796875" customWidth="1"/>
    <col min="5898" max="5899" width="7.7265625" customWidth="1"/>
    <col min="6145" max="6145" width="18.54296875" customWidth="1"/>
    <col min="6146" max="6146" width="80.7265625" customWidth="1"/>
    <col min="6147" max="6147" width="7.7265625" bestFit="1" customWidth="1"/>
    <col min="6148" max="6148" width="50.7265625" customWidth="1"/>
    <col min="6149" max="6149" width="17.453125" customWidth="1"/>
    <col min="6150" max="6151" width="7.7265625" customWidth="1"/>
    <col min="6152" max="6152" width="7.81640625" customWidth="1"/>
    <col min="6153" max="6153" width="7.1796875" customWidth="1"/>
    <col min="6154" max="6155" width="7.7265625" customWidth="1"/>
    <col min="6401" max="6401" width="18.54296875" customWidth="1"/>
    <col min="6402" max="6402" width="80.7265625" customWidth="1"/>
    <col min="6403" max="6403" width="7.7265625" bestFit="1" customWidth="1"/>
    <col min="6404" max="6404" width="50.7265625" customWidth="1"/>
    <col min="6405" max="6405" width="17.453125" customWidth="1"/>
    <col min="6406" max="6407" width="7.7265625" customWidth="1"/>
    <col min="6408" max="6408" width="7.81640625" customWidth="1"/>
    <col min="6409" max="6409" width="7.1796875" customWidth="1"/>
    <col min="6410" max="6411" width="7.7265625" customWidth="1"/>
    <col min="6657" max="6657" width="18.54296875" customWidth="1"/>
    <col min="6658" max="6658" width="80.7265625" customWidth="1"/>
    <col min="6659" max="6659" width="7.7265625" bestFit="1" customWidth="1"/>
    <col min="6660" max="6660" width="50.7265625" customWidth="1"/>
    <col min="6661" max="6661" width="17.453125" customWidth="1"/>
    <col min="6662" max="6663" width="7.7265625" customWidth="1"/>
    <col min="6664" max="6664" width="7.81640625" customWidth="1"/>
    <col min="6665" max="6665" width="7.1796875" customWidth="1"/>
    <col min="6666" max="6667" width="7.7265625" customWidth="1"/>
    <col min="6913" max="6913" width="18.54296875" customWidth="1"/>
    <col min="6914" max="6914" width="80.7265625" customWidth="1"/>
    <col min="6915" max="6915" width="7.7265625" bestFit="1" customWidth="1"/>
    <col min="6916" max="6916" width="50.7265625" customWidth="1"/>
    <col min="6917" max="6917" width="17.453125" customWidth="1"/>
    <col min="6918" max="6919" width="7.7265625" customWidth="1"/>
    <col min="6920" max="6920" width="7.81640625" customWidth="1"/>
    <col min="6921" max="6921" width="7.1796875" customWidth="1"/>
    <col min="6922" max="6923" width="7.7265625" customWidth="1"/>
    <col min="7169" max="7169" width="18.54296875" customWidth="1"/>
    <col min="7170" max="7170" width="80.7265625" customWidth="1"/>
    <col min="7171" max="7171" width="7.7265625" bestFit="1" customWidth="1"/>
    <col min="7172" max="7172" width="50.7265625" customWidth="1"/>
    <col min="7173" max="7173" width="17.453125" customWidth="1"/>
    <col min="7174" max="7175" width="7.7265625" customWidth="1"/>
    <col min="7176" max="7176" width="7.81640625" customWidth="1"/>
    <col min="7177" max="7177" width="7.1796875" customWidth="1"/>
    <col min="7178" max="7179" width="7.7265625" customWidth="1"/>
    <col min="7425" max="7425" width="18.54296875" customWidth="1"/>
    <col min="7426" max="7426" width="80.7265625" customWidth="1"/>
    <col min="7427" max="7427" width="7.7265625" bestFit="1" customWidth="1"/>
    <col min="7428" max="7428" width="50.7265625" customWidth="1"/>
    <col min="7429" max="7429" width="17.453125" customWidth="1"/>
    <col min="7430" max="7431" width="7.7265625" customWidth="1"/>
    <col min="7432" max="7432" width="7.81640625" customWidth="1"/>
    <col min="7433" max="7433" width="7.1796875" customWidth="1"/>
    <col min="7434" max="7435" width="7.7265625" customWidth="1"/>
    <col min="7681" max="7681" width="18.54296875" customWidth="1"/>
    <col min="7682" max="7682" width="80.7265625" customWidth="1"/>
    <col min="7683" max="7683" width="7.7265625" bestFit="1" customWidth="1"/>
    <col min="7684" max="7684" width="50.7265625" customWidth="1"/>
    <col min="7685" max="7685" width="17.453125" customWidth="1"/>
    <col min="7686" max="7687" width="7.7265625" customWidth="1"/>
    <col min="7688" max="7688" width="7.81640625" customWidth="1"/>
    <col min="7689" max="7689" width="7.1796875" customWidth="1"/>
    <col min="7690" max="7691" width="7.7265625" customWidth="1"/>
    <col min="7937" max="7937" width="18.54296875" customWidth="1"/>
    <col min="7938" max="7938" width="80.7265625" customWidth="1"/>
    <col min="7939" max="7939" width="7.7265625" bestFit="1" customWidth="1"/>
    <col min="7940" max="7940" width="50.7265625" customWidth="1"/>
    <col min="7941" max="7941" width="17.453125" customWidth="1"/>
    <col min="7942" max="7943" width="7.7265625" customWidth="1"/>
    <col min="7944" max="7944" width="7.81640625" customWidth="1"/>
    <col min="7945" max="7945" width="7.1796875" customWidth="1"/>
    <col min="7946" max="7947" width="7.7265625" customWidth="1"/>
    <col min="8193" max="8193" width="18.54296875" customWidth="1"/>
    <col min="8194" max="8194" width="80.7265625" customWidth="1"/>
    <col min="8195" max="8195" width="7.7265625" bestFit="1" customWidth="1"/>
    <col min="8196" max="8196" width="50.7265625" customWidth="1"/>
    <col min="8197" max="8197" width="17.453125" customWidth="1"/>
    <col min="8198" max="8199" width="7.7265625" customWidth="1"/>
    <col min="8200" max="8200" width="7.81640625" customWidth="1"/>
    <col min="8201" max="8201" width="7.1796875" customWidth="1"/>
    <col min="8202" max="8203" width="7.7265625" customWidth="1"/>
    <col min="8449" max="8449" width="18.54296875" customWidth="1"/>
    <col min="8450" max="8450" width="80.7265625" customWidth="1"/>
    <col min="8451" max="8451" width="7.7265625" bestFit="1" customWidth="1"/>
    <col min="8452" max="8452" width="50.7265625" customWidth="1"/>
    <col min="8453" max="8453" width="17.453125" customWidth="1"/>
    <col min="8454" max="8455" width="7.7265625" customWidth="1"/>
    <col min="8456" max="8456" width="7.81640625" customWidth="1"/>
    <col min="8457" max="8457" width="7.1796875" customWidth="1"/>
    <col min="8458" max="8459" width="7.7265625" customWidth="1"/>
    <col min="8705" max="8705" width="18.54296875" customWidth="1"/>
    <col min="8706" max="8706" width="80.7265625" customWidth="1"/>
    <col min="8707" max="8707" width="7.7265625" bestFit="1" customWidth="1"/>
    <col min="8708" max="8708" width="50.7265625" customWidth="1"/>
    <col min="8709" max="8709" width="17.453125" customWidth="1"/>
    <col min="8710" max="8711" width="7.7265625" customWidth="1"/>
    <col min="8712" max="8712" width="7.81640625" customWidth="1"/>
    <col min="8713" max="8713" width="7.1796875" customWidth="1"/>
    <col min="8714" max="8715" width="7.7265625" customWidth="1"/>
    <col min="8961" max="8961" width="18.54296875" customWidth="1"/>
    <col min="8962" max="8962" width="80.7265625" customWidth="1"/>
    <col min="8963" max="8963" width="7.7265625" bestFit="1" customWidth="1"/>
    <col min="8964" max="8964" width="50.7265625" customWidth="1"/>
    <col min="8965" max="8965" width="17.453125" customWidth="1"/>
    <col min="8966" max="8967" width="7.7265625" customWidth="1"/>
    <col min="8968" max="8968" width="7.81640625" customWidth="1"/>
    <col min="8969" max="8969" width="7.1796875" customWidth="1"/>
    <col min="8970" max="8971" width="7.7265625" customWidth="1"/>
    <col min="9217" max="9217" width="18.54296875" customWidth="1"/>
    <col min="9218" max="9218" width="80.7265625" customWidth="1"/>
    <col min="9219" max="9219" width="7.7265625" bestFit="1" customWidth="1"/>
    <col min="9220" max="9220" width="50.7265625" customWidth="1"/>
    <col min="9221" max="9221" width="17.453125" customWidth="1"/>
    <col min="9222" max="9223" width="7.7265625" customWidth="1"/>
    <col min="9224" max="9224" width="7.81640625" customWidth="1"/>
    <col min="9225" max="9225" width="7.1796875" customWidth="1"/>
    <col min="9226" max="9227" width="7.7265625" customWidth="1"/>
    <col min="9473" max="9473" width="18.54296875" customWidth="1"/>
    <col min="9474" max="9474" width="80.7265625" customWidth="1"/>
    <col min="9475" max="9475" width="7.7265625" bestFit="1" customWidth="1"/>
    <col min="9476" max="9476" width="50.7265625" customWidth="1"/>
    <col min="9477" max="9477" width="17.453125" customWidth="1"/>
    <col min="9478" max="9479" width="7.7265625" customWidth="1"/>
    <col min="9480" max="9480" width="7.81640625" customWidth="1"/>
    <col min="9481" max="9481" width="7.1796875" customWidth="1"/>
    <col min="9482" max="9483" width="7.7265625" customWidth="1"/>
    <col min="9729" max="9729" width="18.54296875" customWidth="1"/>
    <col min="9730" max="9730" width="80.7265625" customWidth="1"/>
    <col min="9731" max="9731" width="7.7265625" bestFit="1" customWidth="1"/>
    <col min="9732" max="9732" width="50.7265625" customWidth="1"/>
    <col min="9733" max="9733" width="17.453125" customWidth="1"/>
    <col min="9734" max="9735" width="7.7265625" customWidth="1"/>
    <col min="9736" max="9736" width="7.81640625" customWidth="1"/>
    <col min="9737" max="9737" width="7.1796875" customWidth="1"/>
    <col min="9738" max="9739" width="7.7265625" customWidth="1"/>
    <col min="9985" max="9985" width="18.54296875" customWidth="1"/>
    <col min="9986" max="9986" width="80.7265625" customWidth="1"/>
    <col min="9987" max="9987" width="7.7265625" bestFit="1" customWidth="1"/>
    <col min="9988" max="9988" width="50.7265625" customWidth="1"/>
    <col min="9989" max="9989" width="17.453125" customWidth="1"/>
    <col min="9990" max="9991" width="7.7265625" customWidth="1"/>
    <col min="9992" max="9992" width="7.81640625" customWidth="1"/>
    <col min="9993" max="9993" width="7.1796875" customWidth="1"/>
    <col min="9994" max="9995" width="7.7265625" customWidth="1"/>
    <col min="10241" max="10241" width="18.54296875" customWidth="1"/>
    <col min="10242" max="10242" width="80.7265625" customWidth="1"/>
    <col min="10243" max="10243" width="7.7265625" bestFit="1" customWidth="1"/>
    <col min="10244" max="10244" width="50.7265625" customWidth="1"/>
    <col min="10245" max="10245" width="17.453125" customWidth="1"/>
    <col min="10246" max="10247" width="7.7265625" customWidth="1"/>
    <col min="10248" max="10248" width="7.81640625" customWidth="1"/>
    <col min="10249" max="10249" width="7.1796875" customWidth="1"/>
    <col min="10250" max="10251" width="7.7265625" customWidth="1"/>
    <col min="10497" max="10497" width="18.54296875" customWidth="1"/>
    <col min="10498" max="10498" width="80.7265625" customWidth="1"/>
    <col min="10499" max="10499" width="7.7265625" bestFit="1" customWidth="1"/>
    <col min="10500" max="10500" width="50.7265625" customWidth="1"/>
    <col min="10501" max="10501" width="17.453125" customWidth="1"/>
    <col min="10502" max="10503" width="7.7265625" customWidth="1"/>
    <col min="10504" max="10504" width="7.81640625" customWidth="1"/>
    <col min="10505" max="10505" width="7.1796875" customWidth="1"/>
    <col min="10506" max="10507" width="7.7265625" customWidth="1"/>
    <col min="10753" max="10753" width="18.54296875" customWidth="1"/>
    <col min="10754" max="10754" width="80.7265625" customWidth="1"/>
    <col min="10755" max="10755" width="7.7265625" bestFit="1" customWidth="1"/>
    <col min="10756" max="10756" width="50.7265625" customWidth="1"/>
    <col min="10757" max="10757" width="17.453125" customWidth="1"/>
    <col min="10758" max="10759" width="7.7265625" customWidth="1"/>
    <col min="10760" max="10760" width="7.81640625" customWidth="1"/>
    <col min="10761" max="10761" width="7.1796875" customWidth="1"/>
    <col min="10762" max="10763" width="7.7265625" customWidth="1"/>
    <col min="11009" max="11009" width="18.54296875" customWidth="1"/>
    <col min="11010" max="11010" width="80.7265625" customWidth="1"/>
    <col min="11011" max="11011" width="7.7265625" bestFit="1" customWidth="1"/>
    <col min="11012" max="11012" width="50.7265625" customWidth="1"/>
    <col min="11013" max="11013" width="17.453125" customWidth="1"/>
    <col min="11014" max="11015" width="7.7265625" customWidth="1"/>
    <col min="11016" max="11016" width="7.81640625" customWidth="1"/>
    <col min="11017" max="11017" width="7.1796875" customWidth="1"/>
    <col min="11018" max="11019" width="7.7265625" customWidth="1"/>
    <col min="11265" max="11265" width="18.54296875" customWidth="1"/>
    <col min="11266" max="11266" width="80.7265625" customWidth="1"/>
    <col min="11267" max="11267" width="7.7265625" bestFit="1" customWidth="1"/>
    <col min="11268" max="11268" width="50.7265625" customWidth="1"/>
    <col min="11269" max="11269" width="17.453125" customWidth="1"/>
    <col min="11270" max="11271" width="7.7265625" customWidth="1"/>
    <col min="11272" max="11272" width="7.81640625" customWidth="1"/>
    <col min="11273" max="11273" width="7.1796875" customWidth="1"/>
    <col min="11274" max="11275" width="7.7265625" customWidth="1"/>
    <col min="11521" max="11521" width="18.54296875" customWidth="1"/>
    <col min="11522" max="11522" width="80.7265625" customWidth="1"/>
    <col min="11523" max="11523" width="7.7265625" bestFit="1" customWidth="1"/>
    <col min="11524" max="11524" width="50.7265625" customWidth="1"/>
    <col min="11525" max="11525" width="17.453125" customWidth="1"/>
    <col min="11526" max="11527" width="7.7265625" customWidth="1"/>
    <col min="11528" max="11528" width="7.81640625" customWidth="1"/>
    <col min="11529" max="11529" width="7.1796875" customWidth="1"/>
    <col min="11530" max="11531" width="7.7265625" customWidth="1"/>
    <col min="11777" max="11777" width="18.54296875" customWidth="1"/>
    <col min="11778" max="11778" width="80.7265625" customWidth="1"/>
    <col min="11779" max="11779" width="7.7265625" bestFit="1" customWidth="1"/>
    <col min="11780" max="11780" width="50.7265625" customWidth="1"/>
    <col min="11781" max="11781" width="17.453125" customWidth="1"/>
    <col min="11782" max="11783" width="7.7265625" customWidth="1"/>
    <col min="11784" max="11784" width="7.81640625" customWidth="1"/>
    <col min="11785" max="11785" width="7.1796875" customWidth="1"/>
    <col min="11786" max="11787" width="7.7265625" customWidth="1"/>
    <col min="12033" max="12033" width="18.54296875" customWidth="1"/>
    <col min="12034" max="12034" width="80.7265625" customWidth="1"/>
    <col min="12035" max="12035" width="7.7265625" bestFit="1" customWidth="1"/>
    <col min="12036" max="12036" width="50.7265625" customWidth="1"/>
    <col min="12037" max="12037" width="17.453125" customWidth="1"/>
    <col min="12038" max="12039" width="7.7265625" customWidth="1"/>
    <col min="12040" max="12040" width="7.81640625" customWidth="1"/>
    <col min="12041" max="12041" width="7.1796875" customWidth="1"/>
    <col min="12042" max="12043" width="7.7265625" customWidth="1"/>
    <col min="12289" max="12289" width="18.54296875" customWidth="1"/>
    <col min="12290" max="12290" width="80.7265625" customWidth="1"/>
    <col min="12291" max="12291" width="7.7265625" bestFit="1" customWidth="1"/>
    <col min="12292" max="12292" width="50.7265625" customWidth="1"/>
    <col min="12293" max="12293" width="17.453125" customWidth="1"/>
    <col min="12294" max="12295" width="7.7265625" customWidth="1"/>
    <col min="12296" max="12296" width="7.81640625" customWidth="1"/>
    <col min="12297" max="12297" width="7.1796875" customWidth="1"/>
    <col min="12298" max="12299" width="7.7265625" customWidth="1"/>
    <col min="12545" max="12545" width="18.54296875" customWidth="1"/>
    <col min="12546" max="12546" width="80.7265625" customWidth="1"/>
    <col min="12547" max="12547" width="7.7265625" bestFit="1" customWidth="1"/>
    <col min="12548" max="12548" width="50.7265625" customWidth="1"/>
    <col min="12549" max="12549" width="17.453125" customWidth="1"/>
    <col min="12550" max="12551" width="7.7265625" customWidth="1"/>
    <col min="12552" max="12552" width="7.81640625" customWidth="1"/>
    <col min="12553" max="12553" width="7.1796875" customWidth="1"/>
    <col min="12554" max="12555" width="7.7265625" customWidth="1"/>
    <col min="12801" max="12801" width="18.54296875" customWidth="1"/>
    <col min="12802" max="12802" width="80.7265625" customWidth="1"/>
    <col min="12803" max="12803" width="7.7265625" bestFit="1" customWidth="1"/>
    <col min="12804" max="12804" width="50.7265625" customWidth="1"/>
    <col min="12805" max="12805" width="17.453125" customWidth="1"/>
    <col min="12806" max="12807" width="7.7265625" customWidth="1"/>
    <col min="12808" max="12808" width="7.81640625" customWidth="1"/>
    <col min="12809" max="12809" width="7.1796875" customWidth="1"/>
    <col min="12810" max="12811" width="7.7265625" customWidth="1"/>
    <col min="13057" max="13057" width="18.54296875" customWidth="1"/>
    <col min="13058" max="13058" width="80.7265625" customWidth="1"/>
    <col min="13059" max="13059" width="7.7265625" bestFit="1" customWidth="1"/>
    <col min="13060" max="13060" width="50.7265625" customWidth="1"/>
    <col min="13061" max="13061" width="17.453125" customWidth="1"/>
    <col min="13062" max="13063" width="7.7265625" customWidth="1"/>
    <col min="13064" max="13064" width="7.81640625" customWidth="1"/>
    <col min="13065" max="13065" width="7.1796875" customWidth="1"/>
    <col min="13066" max="13067" width="7.7265625" customWidth="1"/>
    <col min="13313" max="13313" width="18.54296875" customWidth="1"/>
    <col min="13314" max="13314" width="80.7265625" customWidth="1"/>
    <col min="13315" max="13315" width="7.7265625" bestFit="1" customWidth="1"/>
    <col min="13316" max="13316" width="50.7265625" customWidth="1"/>
    <col min="13317" max="13317" width="17.453125" customWidth="1"/>
    <col min="13318" max="13319" width="7.7265625" customWidth="1"/>
    <col min="13320" max="13320" width="7.81640625" customWidth="1"/>
    <col min="13321" max="13321" width="7.1796875" customWidth="1"/>
    <col min="13322" max="13323" width="7.7265625" customWidth="1"/>
    <col min="13569" max="13569" width="18.54296875" customWidth="1"/>
    <col min="13570" max="13570" width="80.7265625" customWidth="1"/>
    <col min="13571" max="13571" width="7.7265625" bestFit="1" customWidth="1"/>
    <col min="13572" max="13572" width="50.7265625" customWidth="1"/>
    <col min="13573" max="13573" width="17.453125" customWidth="1"/>
    <col min="13574" max="13575" width="7.7265625" customWidth="1"/>
    <col min="13576" max="13576" width="7.81640625" customWidth="1"/>
    <col min="13577" max="13577" width="7.1796875" customWidth="1"/>
    <col min="13578" max="13579" width="7.7265625" customWidth="1"/>
    <col min="13825" max="13825" width="18.54296875" customWidth="1"/>
    <col min="13826" max="13826" width="80.7265625" customWidth="1"/>
    <col min="13827" max="13827" width="7.7265625" bestFit="1" customWidth="1"/>
    <col min="13828" max="13828" width="50.7265625" customWidth="1"/>
    <col min="13829" max="13829" width="17.453125" customWidth="1"/>
    <col min="13830" max="13831" width="7.7265625" customWidth="1"/>
    <col min="13832" max="13832" width="7.81640625" customWidth="1"/>
    <col min="13833" max="13833" width="7.1796875" customWidth="1"/>
    <col min="13834" max="13835" width="7.7265625" customWidth="1"/>
    <col min="14081" max="14081" width="18.54296875" customWidth="1"/>
    <col min="14082" max="14082" width="80.7265625" customWidth="1"/>
    <col min="14083" max="14083" width="7.7265625" bestFit="1" customWidth="1"/>
    <col min="14084" max="14084" width="50.7265625" customWidth="1"/>
    <col min="14085" max="14085" width="17.453125" customWidth="1"/>
    <col min="14086" max="14087" width="7.7265625" customWidth="1"/>
    <col min="14088" max="14088" width="7.81640625" customWidth="1"/>
    <col min="14089" max="14089" width="7.1796875" customWidth="1"/>
    <col min="14090" max="14091" width="7.7265625" customWidth="1"/>
    <col min="14337" max="14337" width="18.54296875" customWidth="1"/>
    <col min="14338" max="14338" width="80.7265625" customWidth="1"/>
    <col min="14339" max="14339" width="7.7265625" bestFit="1" customWidth="1"/>
    <col min="14340" max="14340" width="50.7265625" customWidth="1"/>
    <col min="14341" max="14341" width="17.453125" customWidth="1"/>
    <col min="14342" max="14343" width="7.7265625" customWidth="1"/>
    <col min="14344" max="14344" width="7.81640625" customWidth="1"/>
    <col min="14345" max="14345" width="7.1796875" customWidth="1"/>
    <col min="14346" max="14347" width="7.7265625" customWidth="1"/>
    <col min="14593" max="14593" width="18.54296875" customWidth="1"/>
    <col min="14594" max="14594" width="80.7265625" customWidth="1"/>
    <col min="14595" max="14595" width="7.7265625" bestFit="1" customWidth="1"/>
    <col min="14596" max="14596" width="50.7265625" customWidth="1"/>
    <col min="14597" max="14597" width="17.453125" customWidth="1"/>
    <col min="14598" max="14599" width="7.7265625" customWidth="1"/>
    <col min="14600" max="14600" width="7.81640625" customWidth="1"/>
    <col min="14601" max="14601" width="7.1796875" customWidth="1"/>
    <col min="14602" max="14603" width="7.7265625" customWidth="1"/>
    <col min="14849" max="14849" width="18.54296875" customWidth="1"/>
    <col min="14850" max="14850" width="80.7265625" customWidth="1"/>
    <col min="14851" max="14851" width="7.7265625" bestFit="1" customWidth="1"/>
    <col min="14852" max="14852" width="50.7265625" customWidth="1"/>
    <col min="14853" max="14853" width="17.453125" customWidth="1"/>
    <col min="14854" max="14855" width="7.7265625" customWidth="1"/>
    <col min="14856" max="14856" width="7.81640625" customWidth="1"/>
    <col min="14857" max="14857" width="7.1796875" customWidth="1"/>
    <col min="14858" max="14859" width="7.7265625" customWidth="1"/>
    <col min="15105" max="15105" width="18.54296875" customWidth="1"/>
    <col min="15106" max="15106" width="80.7265625" customWidth="1"/>
    <col min="15107" max="15107" width="7.7265625" bestFit="1" customWidth="1"/>
    <col min="15108" max="15108" width="50.7265625" customWidth="1"/>
    <col min="15109" max="15109" width="17.453125" customWidth="1"/>
    <col min="15110" max="15111" width="7.7265625" customWidth="1"/>
    <col min="15112" max="15112" width="7.81640625" customWidth="1"/>
    <col min="15113" max="15113" width="7.1796875" customWidth="1"/>
    <col min="15114" max="15115" width="7.7265625" customWidth="1"/>
    <col min="15361" max="15361" width="18.54296875" customWidth="1"/>
    <col min="15362" max="15362" width="80.7265625" customWidth="1"/>
    <col min="15363" max="15363" width="7.7265625" bestFit="1" customWidth="1"/>
    <col min="15364" max="15364" width="50.7265625" customWidth="1"/>
    <col min="15365" max="15365" width="17.453125" customWidth="1"/>
    <col min="15366" max="15367" width="7.7265625" customWidth="1"/>
    <col min="15368" max="15368" width="7.81640625" customWidth="1"/>
    <col min="15369" max="15369" width="7.1796875" customWidth="1"/>
    <col min="15370" max="15371" width="7.7265625" customWidth="1"/>
    <col min="15617" max="15617" width="18.54296875" customWidth="1"/>
    <col min="15618" max="15618" width="80.7265625" customWidth="1"/>
    <col min="15619" max="15619" width="7.7265625" bestFit="1" customWidth="1"/>
    <col min="15620" max="15620" width="50.7265625" customWidth="1"/>
    <col min="15621" max="15621" width="17.453125" customWidth="1"/>
    <col min="15622" max="15623" width="7.7265625" customWidth="1"/>
    <col min="15624" max="15624" width="7.81640625" customWidth="1"/>
    <col min="15625" max="15625" width="7.1796875" customWidth="1"/>
    <col min="15626" max="15627" width="7.7265625" customWidth="1"/>
    <col min="15873" max="15873" width="18.54296875" customWidth="1"/>
    <col min="15874" max="15874" width="80.7265625" customWidth="1"/>
    <col min="15875" max="15875" width="7.7265625" bestFit="1" customWidth="1"/>
    <col min="15876" max="15876" width="50.7265625" customWidth="1"/>
    <col min="15877" max="15877" width="17.453125" customWidth="1"/>
    <col min="15878" max="15879" width="7.7265625" customWidth="1"/>
    <col min="15880" max="15880" width="7.81640625" customWidth="1"/>
    <col min="15881" max="15881" width="7.1796875" customWidth="1"/>
    <col min="15882" max="15883" width="7.7265625" customWidth="1"/>
    <col min="16129" max="16129" width="18.54296875" customWidth="1"/>
    <col min="16130" max="16130" width="80.7265625" customWidth="1"/>
    <col min="16131" max="16131" width="7.7265625" bestFit="1" customWidth="1"/>
    <col min="16132" max="16132" width="50.7265625" customWidth="1"/>
    <col min="16133" max="16133" width="17.453125" customWidth="1"/>
    <col min="16134" max="16135" width="7.7265625" customWidth="1"/>
    <col min="16136" max="16136" width="7.81640625" customWidth="1"/>
    <col min="16137" max="16137" width="7.1796875" customWidth="1"/>
    <col min="16138" max="16139" width="7.7265625" customWidth="1"/>
  </cols>
  <sheetData>
    <row r="1" spans="1:15" s="4" customFormat="1" ht="60" customHeight="1" x14ac:dyDescent="0.2">
      <c r="A1" s="173" t="s">
        <v>125</v>
      </c>
      <c r="B1" s="173"/>
      <c r="C1" s="173"/>
      <c r="D1" s="173"/>
      <c r="E1" s="173"/>
      <c r="F1" s="173"/>
      <c r="G1" s="173"/>
      <c r="H1" s="173"/>
      <c r="I1" s="173"/>
    </row>
    <row r="2" spans="1:15" ht="15.5" x14ac:dyDescent="0.35">
      <c r="A2" s="141" t="s">
        <v>831</v>
      </c>
    </row>
    <row r="3" spans="1:15" x14ac:dyDescent="0.35">
      <c r="A3" s="142" t="s">
        <v>832</v>
      </c>
    </row>
    <row r="4" spans="1:15" s="7" customFormat="1" ht="15.75" customHeight="1" x14ac:dyDescent="0.35">
      <c r="A4" s="6" t="s">
        <v>126</v>
      </c>
      <c r="C4" s="8"/>
      <c r="F4" s="9"/>
    </row>
    <row r="5" spans="1:15" s="13" customFormat="1" ht="20" x14ac:dyDescent="0.2">
      <c r="A5" s="10" t="s">
        <v>127</v>
      </c>
      <c r="B5" s="11" t="s">
        <v>128</v>
      </c>
      <c r="C5" s="143" t="s">
        <v>834</v>
      </c>
      <c r="D5" s="143" t="s">
        <v>835</v>
      </c>
      <c r="E5" s="12"/>
      <c r="F5" s="12"/>
      <c r="G5" s="12"/>
      <c r="H5" s="12"/>
      <c r="I5" s="12"/>
      <c r="J5" s="12"/>
      <c r="K5" s="12"/>
      <c r="L5" s="12"/>
      <c r="M5" s="12"/>
      <c r="N5" s="12"/>
      <c r="O5" s="12"/>
    </row>
    <row r="6" spans="1:15" s="18" customFormat="1" ht="12.75" customHeight="1" x14ac:dyDescent="0.2">
      <c r="A6" s="14">
        <v>101</v>
      </c>
      <c r="B6" s="15" t="s">
        <v>0</v>
      </c>
      <c r="C6" s="16">
        <v>10</v>
      </c>
      <c r="D6" s="16" t="s">
        <v>836</v>
      </c>
      <c r="E6" s="17"/>
      <c r="F6" s="12"/>
      <c r="G6" s="12"/>
      <c r="H6" s="12"/>
      <c r="I6" s="12"/>
      <c r="J6" s="12"/>
      <c r="K6" s="12"/>
      <c r="L6" s="12"/>
      <c r="M6" s="12"/>
    </row>
    <row r="7" spans="1:15" s="18" customFormat="1" ht="12.75" customHeight="1" x14ac:dyDescent="0.2">
      <c r="A7" s="14">
        <v>102</v>
      </c>
      <c r="B7" s="15" t="s">
        <v>1</v>
      </c>
      <c r="C7" s="16">
        <v>10</v>
      </c>
      <c r="D7" s="16" t="s">
        <v>836</v>
      </c>
      <c r="E7" s="19"/>
      <c r="F7" s="12"/>
      <c r="G7" s="12"/>
      <c r="H7" s="12"/>
      <c r="I7" s="12"/>
      <c r="J7" s="12"/>
      <c r="K7" s="12"/>
      <c r="L7" s="12"/>
      <c r="M7" s="12"/>
    </row>
    <row r="8" spans="1:15" s="18" customFormat="1" ht="12.75" customHeight="1" x14ac:dyDescent="0.2">
      <c r="A8" s="14">
        <v>103</v>
      </c>
      <c r="B8" s="15" t="s">
        <v>2</v>
      </c>
      <c r="C8" s="16">
        <v>10</v>
      </c>
      <c r="D8" s="16" t="s">
        <v>836</v>
      </c>
      <c r="E8" s="17"/>
      <c r="F8" s="12"/>
      <c r="G8" s="12"/>
      <c r="H8" s="12"/>
      <c r="I8" s="12"/>
      <c r="J8" s="12"/>
      <c r="K8" s="12"/>
      <c r="L8" s="12"/>
      <c r="M8" s="12"/>
    </row>
    <row r="9" spans="1:15" s="18" customFormat="1" ht="12.75" customHeight="1" x14ac:dyDescent="0.2">
      <c r="A9" s="14">
        <v>201</v>
      </c>
      <c r="B9" s="15" t="s">
        <v>3</v>
      </c>
      <c r="C9" s="16">
        <v>10</v>
      </c>
      <c r="D9" s="16" t="s">
        <v>836</v>
      </c>
      <c r="E9" s="19"/>
      <c r="F9" s="12"/>
      <c r="G9" s="12"/>
      <c r="H9" s="12"/>
      <c r="I9" s="12"/>
      <c r="J9" s="12"/>
      <c r="K9" s="12"/>
      <c r="L9" s="12"/>
      <c r="M9" s="12"/>
    </row>
    <row r="10" spans="1:15" s="18" customFormat="1" ht="12.75" customHeight="1" x14ac:dyDescent="0.2">
      <c r="A10" s="14">
        <v>301</v>
      </c>
      <c r="B10" s="15" t="s">
        <v>4</v>
      </c>
      <c r="C10" s="16">
        <v>10</v>
      </c>
      <c r="D10" s="16" t="s">
        <v>836</v>
      </c>
      <c r="E10" s="19"/>
      <c r="F10" s="12"/>
      <c r="G10" s="12"/>
      <c r="H10" s="12"/>
      <c r="I10" s="12"/>
      <c r="J10" s="12"/>
      <c r="K10" s="12"/>
      <c r="L10" s="12"/>
      <c r="M10" s="12"/>
    </row>
    <row r="11" spans="1:15" s="18" customFormat="1" ht="12.75" customHeight="1" x14ac:dyDescent="0.2">
      <c r="A11" s="14">
        <v>401</v>
      </c>
      <c r="B11" s="15" t="s">
        <v>5</v>
      </c>
      <c r="C11" s="16">
        <v>10</v>
      </c>
      <c r="D11" s="16" t="s">
        <v>836</v>
      </c>
      <c r="E11" s="19"/>
      <c r="F11" s="12"/>
      <c r="G11" s="12"/>
      <c r="H11" s="12"/>
      <c r="I11" s="12"/>
      <c r="J11" s="12"/>
      <c r="K11" s="12"/>
      <c r="L11" s="12"/>
      <c r="M11" s="12"/>
    </row>
    <row r="12" spans="1:15" s="18" customFormat="1" ht="12.75" customHeight="1" x14ac:dyDescent="0.2">
      <c r="A12" s="14">
        <v>501</v>
      </c>
      <c r="B12" s="15" t="s">
        <v>6</v>
      </c>
      <c r="C12" s="16">
        <v>10</v>
      </c>
      <c r="D12" s="16" t="s">
        <v>836</v>
      </c>
      <c r="E12" s="19"/>
      <c r="F12" s="12"/>
      <c r="G12" s="12"/>
      <c r="H12" s="12"/>
      <c r="I12" s="12"/>
      <c r="J12" s="12"/>
      <c r="K12" s="12"/>
      <c r="L12" s="12"/>
      <c r="M12" s="12"/>
    </row>
    <row r="13" spans="1:15" s="18" customFormat="1" ht="12.75" customHeight="1" x14ac:dyDescent="0.2">
      <c r="A13" s="14">
        <v>601</v>
      </c>
      <c r="B13" s="15" t="s">
        <v>7</v>
      </c>
      <c r="C13" s="16">
        <v>20</v>
      </c>
      <c r="D13" s="16" t="s">
        <v>837</v>
      </c>
      <c r="E13" s="19"/>
      <c r="F13" s="12"/>
      <c r="G13" s="12"/>
      <c r="H13" s="12"/>
      <c r="I13" s="12"/>
      <c r="J13" s="12"/>
      <c r="K13" s="12"/>
      <c r="L13" s="12"/>
      <c r="M13" s="12"/>
    </row>
    <row r="14" spans="1:15" s="18" customFormat="1" ht="12.75" customHeight="1" x14ac:dyDescent="0.2">
      <c r="A14" s="14">
        <v>701</v>
      </c>
      <c r="B14" s="15" t="s">
        <v>8</v>
      </c>
      <c r="C14" s="16">
        <v>20</v>
      </c>
      <c r="D14" s="16" t="s">
        <v>837</v>
      </c>
      <c r="E14" s="19"/>
      <c r="F14" s="12"/>
      <c r="G14" s="12"/>
      <c r="H14" s="12"/>
      <c r="I14" s="12"/>
      <c r="J14" s="12"/>
      <c r="K14" s="12"/>
      <c r="L14" s="12"/>
      <c r="M14" s="12"/>
    </row>
    <row r="15" spans="1:15" s="18" customFormat="1" ht="12.75" customHeight="1" x14ac:dyDescent="0.2">
      <c r="A15" s="14">
        <v>801</v>
      </c>
      <c r="B15" s="15" t="s">
        <v>9</v>
      </c>
      <c r="C15" s="16">
        <v>20</v>
      </c>
      <c r="D15" s="16" t="s">
        <v>837</v>
      </c>
      <c r="E15" s="19"/>
      <c r="F15" s="12"/>
      <c r="G15" s="12"/>
      <c r="H15" s="12"/>
      <c r="I15" s="12"/>
      <c r="J15" s="12"/>
      <c r="K15" s="12"/>
      <c r="L15" s="12"/>
      <c r="M15" s="12"/>
    </row>
    <row r="16" spans="1:15" s="18" customFormat="1" ht="12.75" customHeight="1" x14ac:dyDescent="0.2">
      <c r="A16" s="14">
        <v>802</v>
      </c>
      <c r="B16" s="15" t="s">
        <v>10</v>
      </c>
      <c r="C16" s="16">
        <v>20</v>
      </c>
      <c r="D16" s="16" t="s">
        <v>837</v>
      </c>
      <c r="E16" s="17"/>
      <c r="F16" s="12"/>
      <c r="G16" s="12"/>
      <c r="H16" s="12"/>
      <c r="I16" s="12"/>
      <c r="J16" s="12"/>
      <c r="K16" s="12"/>
      <c r="L16" s="12"/>
      <c r="M16" s="12"/>
    </row>
    <row r="17" spans="1:13" s="18" customFormat="1" ht="12.75" customHeight="1" x14ac:dyDescent="0.2">
      <c r="A17" s="14">
        <v>901</v>
      </c>
      <c r="B17" s="15" t="s">
        <v>11</v>
      </c>
      <c r="C17" s="16">
        <v>20</v>
      </c>
      <c r="D17" s="16" t="s">
        <v>837</v>
      </c>
      <c r="E17" s="19"/>
      <c r="F17" s="12"/>
      <c r="G17" s="12"/>
      <c r="H17" s="12"/>
      <c r="I17" s="12"/>
      <c r="J17" s="12"/>
      <c r="K17" s="12"/>
      <c r="L17" s="12"/>
      <c r="M17" s="12"/>
    </row>
    <row r="18" spans="1:13" s="18" customFormat="1" ht="12.75" customHeight="1" x14ac:dyDescent="0.2">
      <c r="A18" s="14">
        <v>1001</v>
      </c>
      <c r="B18" s="15" t="s">
        <v>12</v>
      </c>
      <c r="C18" s="16">
        <v>20</v>
      </c>
      <c r="D18" s="16" t="s">
        <v>837</v>
      </c>
      <c r="E18" s="19"/>
      <c r="F18" s="12"/>
      <c r="G18" s="12"/>
      <c r="H18" s="12"/>
      <c r="I18" s="12"/>
      <c r="J18" s="12"/>
      <c r="K18" s="12"/>
      <c r="L18" s="12"/>
      <c r="M18" s="12"/>
    </row>
    <row r="19" spans="1:13" s="18" customFormat="1" ht="12.75" customHeight="1" x14ac:dyDescent="0.2">
      <c r="A19" s="14">
        <v>1101</v>
      </c>
      <c r="B19" s="15" t="s">
        <v>13</v>
      </c>
      <c r="C19" s="16">
        <v>30</v>
      </c>
      <c r="D19" s="16" t="s">
        <v>838</v>
      </c>
      <c r="E19" s="19"/>
      <c r="F19" s="12"/>
      <c r="G19" s="12"/>
      <c r="H19" s="12"/>
      <c r="I19" s="12"/>
      <c r="J19" s="12"/>
      <c r="K19" s="12"/>
      <c r="L19" s="12"/>
      <c r="M19" s="12"/>
    </row>
    <row r="20" spans="1:13" s="18" customFormat="1" ht="12.75" customHeight="1" x14ac:dyDescent="0.2">
      <c r="A20" s="14">
        <v>1102</v>
      </c>
      <c r="B20" s="15" t="s">
        <v>14</v>
      </c>
      <c r="C20" s="16">
        <v>30</v>
      </c>
      <c r="D20" s="16" t="s">
        <v>838</v>
      </c>
      <c r="E20" s="19"/>
      <c r="F20" s="12"/>
      <c r="G20" s="12"/>
      <c r="H20" s="12"/>
      <c r="I20" s="12"/>
      <c r="J20" s="12"/>
      <c r="K20" s="12"/>
      <c r="L20" s="12"/>
      <c r="M20" s="12"/>
    </row>
    <row r="21" spans="1:13" s="18" customFormat="1" ht="12.75" customHeight="1" x14ac:dyDescent="0.2">
      <c r="A21" s="14">
        <v>1103</v>
      </c>
      <c r="B21" s="15" t="s">
        <v>15</v>
      </c>
      <c r="C21" s="16">
        <v>30</v>
      </c>
      <c r="D21" s="16" t="s">
        <v>838</v>
      </c>
      <c r="E21" s="19"/>
      <c r="F21" s="12"/>
      <c r="G21" s="12"/>
      <c r="H21" s="12"/>
      <c r="I21" s="12"/>
      <c r="J21" s="12"/>
      <c r="K21" s="12"/>
      <c r="L21" s="12"/>
      <c r="M21" s="12"/>
    </row>
    <row r="22" spans="1:13" ht="12.75" customHeight="1" x14ac:dyDescent="0.35">
      <c r="A22" s="20">
        <v>1104</v>
      </c>
      <c r="B22" s="15" t="s">
        <v>16</v>
      </c>
      <c r="C22" s="21">
        <v>30</v>
      </c>
      <c r="D22" s="21" t="s">
        <v>838</v>
      </c>
      <c r="E22" s="19"/>
      <c r="F22" s="12"/>
    </row>
    <row r="23" spans="1:13" ht="12.75" customHeight="1" x14ac:dyDescent="0.35">
      <c r="A23" s="20">
        <v>1105</v>
      </c>
      <c r="B23" s="15" t="s">
        <v>17</v>
      </c>
      <c r="C23" s="21">
        <v>30</v>
      </c>
      <c r="D23" s="21" t="s">
        <v>838</v>
      </c>
      <c r="E23" s="19"/>
      <c r="F23" s="12"/>
    </row>
    <row r="24" spans="1:13" ht="12.75" customHeight="1" x14ac:dyDescent="0.35">
      <c r="A24" s="20">
        <v>1106</v>
      </c>
      <c r="B24" s="15" t="s">
        <v>18</v>
      </c>
      <c r="C24" s="21">
        <v>30</v>
      </c>
      <c r="D24" s="21" t="s">
        <v>838</v>
      </c>
      <c r="E24" s="19"/>
      <c r="F24" s="12"/>
    </row>
    <row r="25" spans="1:13" ht="12.75" customHeight="1" x14ac:dyDescent="0.35">
      <c r="A25" s="20">
        <v>1107</v>
      </c>
      <c r="B25" s="15" t="s">
        <v>19</v>
      </c>
      <c r="C25" s="21">
        <v>30</v>
      </c>
      <c r="D25" s="21" t="s">
        <v>838</v>
      </c>
      <c r="E25" s="19"/>
      <c r="F25" s="12"/>
    </row>
    <row r="26" spans="1:13" ht="12.75" customHeight="1" x14ac:dyDescent="0.35">
      <c r="A26" s="20">
        <v>1108</v>
      </c>
      <c r="B26" s="15" t="s">
        <v>20</v>
      </c>
      <c r="C26" s="21">
        <v>30</v>
      </c>
      <c r="D26" s="21" t="s">
        <v>838</v>
      </c>
      <c r="E26" s="19"/>
      <c r="F26" s="12"/>
    </row>
    <row r="27" spans="1:13" ht="12.75" customHeight="1" x14ac:dyDescent="0.35">
      <c r="A27" s="20">
        <v>1109</v>
      </c>
      <c r="B27" s="15" t="s">
        <v>21</v>
      </c>
      <c r="C27" s="21">
        <v>30</v>
      </c>
      <c r="D27" s="21" t="s">
        <v>838</v>
      </c>
      <c r="E27" s="19"/>
      <c r="F27" s="12"/>
    </row>
    <row r="28" spans="1:13" ht="12.75" customHeight="1" x14ac:dyDescent="0.35">
      <c r="A28" s="20">
        <v>1201</v>
      </c>
      <c r="B28" s="15" t="s">
        <v>22</v>
      </c>
      <c r="C28" s="21">
        <v>30</v>
      </c>
      <c r="D28" s="21" t="s">
        <v>838</v>
      </c>
      <c r="E28" s="19"/>
      <c r="F28" s="12"/>
    </row>
    <row r="29" spans="1:13" ht="12.75" customHeight="1" x14ac:dyDescent="0.35">
      <c r="A29" s="20">
        <v>1202</v>
      </c>
      <c r="B29" s="15" t="s">
        <v>23</v>
      </c>
      <c r="C29" s="21">
        <v>30</v>
      </c>
      <c r="D29" s="21" t="s">
        <v>838</v>
      </c>
      <c r="E29" s="19"/>
      <c r="F29" s="12"/>
    </row>
    <row r="30" spans="1:13" ht="12.75" customHeight="1" x14ac:dyDescent="0.35">
      <c r="A30" s="20">
        <v>1203</v>
      </c>
      <c r="B30" s="15" t="s">
        <v>129</v>
      </c>
      <c r="C30" s="21">
        <v>30</v>
      </c>
      <c r="D30" s="21" t="s">
        <v>838</v>
      </c>
      <c r="E30" s="19"/>
      <c r="F30" s="12"/>
    </row>
    <row r="31" spans="1:13" ht="12.75" customHeight="1" x14ac:dyDescent="0.35">
      <c r="A31" s="20">
        <v>1204</v>
      </c>
      <c r="B31" s="15" t="s">
        <v>130</v>
      </c>
      <c r="C31" s="21">
        <v>30</v>
      </c>
      <c r="D31" s="21" t="s">
        <v>838</v>
      </c>
      <c r="E31" s="19"/>
      <c r="F31" s="12"/>
    </row>
    <row r="32" spans="1:13" ht="12.75" customHeight="1" x14ac:dyDescent="0.35">
      <c r="A32" s="20">
        <v>1301</v>
      </c>
      <c r="B32" s="15" t="s">
        <v>24</v>
      </c>
      <c r="C32" s="21">
        <v>30</v>
      </c>
      <c r="D32" s="21" t="s">
        <v>838</v>
      </c>
      <c r="E32" s="19"/>
      <c r="F32" s="12"/>
    </row>
    <row r="33" spans="1:6" ht="12.75" customHeight="1" x14ac:dyDescent="0.35">
      <c r="A33" s="20">
        <v>1302</v>
      </c>
      <c r="B33" s="15" t="s">
        <v>25</v>
      </c>
      <c r="C33" s="21">
        <v>30</v>
      </c>
      <c r="D33" s="21" t="s">
        <v>838</v>
      </c>
      <c r="E33" s="17"/>
      <c r="F33" s="12"/>
    </row>
    <row r="34" spans="1:6" ht="12.75" customHeight="1" x14ac:dyDescent="0.35">
      <c r="A34" s="20">
        <v>1303</v>
      </c>
      <c r="B34" s="15" t="s">
        <v>26</v>
      </c>
      <c r="C34" s="21">
        <v>30</v>
      </c>
      <c r="D34" s="21" t="s">
        <v>838</v>
      </c>
      <c r="E34" s="17"/>
      <c r="F34" s="12"/>
    </row>
    <row r="35" spans="1:6" ht="12.75" customHeight="1" x14ac:dyDescent="0.35">
      <c r="A35" s="20">
        <v>1304</v>
      </c>
      <c r="B35" s="15" t="s">
        <v>27</v>
      </c>
      <c r="C35" s="21">
        <v>30</v>
      </c>
      <c r="D35" s="21" t="s">
        <v>838</v>
      </c>
      <c r="E35" s="19"/>
      <c r="F35" s="12"/>
    </row>
    <row r="36" spans="1:6" ht="12.75" customHeight="1" x14ac:dyDescent="0.35">
      <c r="A36" s="20">
        <v>1305</v>
      </c>
      <c r="B36" s="15" t="s">
        <v>28</v>
      </c>
      <c r="C36" s="21">
        <v>30</v>
      </c>
      <c r="D36" s="21" t="s">
        <v>838</v>
      </c>
      <c r="E36" s="17"/>
      <c r="F36" s="12"/>
    </row>
    <row r="37" spans="1:6" ht="12.75" customHeight="1" x14ac:dyDescent="0.35">
      <c r="A37" s="20">
        <v>1306</v>
      </c>
      <c r="B37" s="15" t="s">
        <v>29</v>
      </c>
      <c r="C37" s="21">
        <v>30</v>
      </c>
      <c r="D37" s="21" t="s">
        <v>838</v>
      </c>
      <c r="E37" s="19"/>
      <c r="F37" s="12"/>
    </row>
    <row r="38" spans="1:6" ht="12.75" customHeight="1" x14ac:dyDescent="0.35">
      <c r="A38" s="20">
        <v>1401</v>
      </c>
      <c r="B38" s="15" t="s">
        <v>30</v>
      </c>
      <c r="C38" s="21">
        <v>30</v>
      </c>
      <c r="D38" s="21" t="s">
        <v>838</v>
      </c>
      <c r="E38" s="19"/>
      <c r="F38" s="12"/>
    </row>
    <row r="39" spans="1:6" ht="12.75" customHeight="1" x14ac:dyDescent="0.35">
      <c r="A39" s="20">
        <v>1402</v>
      </c>
      <c r="B39" s="15" t="s">
        <v>31</v>
      </c>
      <c r="C39" s="21">
        <v>30</v>
      </c>
      <c r="D39" s="21" t="s">
        <v>838</v>
      </c>
      <c r="E39" s="17"/>
      <c r="F39" s="12"/>
    </row>
    <row r="40" spans="1:6" ht="12.75" customHeight="1" x14ac:dyDescent="0.35">
      <c r="A40" s="20">
        <v>1501</v>
      </c>
      <c r="B40" s="15" t="s">
        <v>32</v>
      </c>
      <c r="C40" s="21">
        <v>30</v>
      </c>
      <c r="D40" s="21" t="s">
        <v>838</v>
      </c>
      <c r="E40" s="17"/>
      <c r="F40" s="12"/>
    </row>
    <row r="41" spans="1:6" ht="12.75" customHeight="1" x14ac:dyDescent="0.35">
      <c r="A41" s="20">
        <v>1502</v>
      </c>
      <c r="B41" s="15" t="s">
        <v>33</v>
      </c>
      <c r="C41" s="21">
        <v>30</v>
      </c>
      <c r="D41" s="21" t="s">
        <v>838</v>
      </c>
      <c r="E41" s="17"/>
      <c r="F41" s="12"/>
    </row>
    <row r="42" spans="1:6" ht="12.75" customHeight="1" x14ac:dyDescent="0.35">
      <c r="A42" s="20">
        <v>1601</v>
      </c>
      <c r="B42" s="15" t="s">
        <v>34</v>
      </c>
      <c r="C42" s="21">
        <v>30</v>
      </c>
      <c r="D42" s="21" t="s">
        <v>838</v>
      </c>
      <c r="E42" s="19"/>
      <c r="F42" s="12"/>
    </row>
    <row r="43" spans="1:6" ht="12.75" customHeight="1" x14ac:dyDescent="0.35">
      <c r="A43" s="20">
        <v>1701</v>
      </c>
      <c r="B43" s="15" t="s">
        <v>35</v>
      </c>
      <c r="C43" s="21">
        <v>30</v>
      </c>
      <c r="D43" s="21" t="s">
        <v>838</v>
      </c>
      <c r="E43" s="19"/>
      <c r="F43" s="12"/>
    </row>
    <row r="44" spans="1:6" ht="12.75" customHeight="1" x14ac:dyDescent="0.35">
      <c r="A44" s="20">
        <v>1801</v>
      </c>
      <c r="B44" s="15" t="s">
        <v>36</v>
      </c>
      <c r="C44" s="21">
        <v>30</v>
      </c>
      <c r="D44" s="21" t="s">
        <v>838</v>
      </c>
      <c r="E44" s="17"/>
      <c r="F44" s="12"/>
    </row>
    <row r="45" spans="1:6" ht="12.75" customHeight="1" x14ac:dyDescent="0.35">
      <c r="A45" s="20">
        <v>1802</v>
      </c>
      <c r="B45" s="15" t="s">
        <v>37</v>
      </c>
      <c r="C45" s="21">
        <v>30</v>
      </c>
      <c r="D45" s="21" t="s">
        <v>838</v>
      </c>
      <c r="E45" s="17"/>
      <c r="F45" s="12"/>
    </row>
    <row r="46" spans="1:6" ht="12.75" customHeight="1" x14ac:dyDescent="0.35">
      <c r="A46" s="20">
        <v>1803</v>
      </c>
      <c r="B46" s="15" t="s">
        <v>38</v>
      </c>
      <c r="C46" s="21">
        <v>30</v>
      </c>
      <c r="D46" s="21" t="s">
        <v>838</v>
      </c>
      <c r="E46" s="17"/>
      <c r="F46" s="12"/>
    </row>
    <row r="47" spans="1:6" ht="12.75" customHeight="1" x14ac:dyDescent="0.35">
      <c r="A47" s="20">
        <v>1804</v>
      </c>
      <c r="B47" s="15" t="s">
        <v>39</v>
      </c>
      <c r="C47" s="21">
        <v>30</v>
      </c>
      <c r="D47" s="21" t="s">
        <v>838</v>
      </c>
      <c r="E47" s="17"/>
      <c r="F47" s="12"/>
    </row>
    <row r="48" spans="1:6" ht="12.75" customHeight="1" x14ac:dyDescent="0.35">
      <c r="A48" s="20">
        <v>1901</v>
      </c>
      <c r="B48" s="15" t="s">
        <v>40</v>
      </c>
      <c r="C48" s="21">
        <v>30</v>
      </c>
      <c r="D48" s="21" t="s">
        <v>838</v>
      </c>
      <c r="E48" s="17"/>
      <c r="F48" s="12"/>
    </row>
    <row r="49" spans="1:6" ht="12.75" customHeight="1" x14ac:dyDescent="0.35">
      <c r="A49" s="20">
        <v>1902</v>
      </c>
      <c r="B49" s="15" t="s">
        <v>41</v>
      </c>
      <c r="C49" s="21">
        <v>30</v>
      </c>
      <c r="D49" s="21" t="s">
        <v>838</v>
      </c>
      <c r="E49" s="19"/>
      <c r="F49" s="12"/>
    </row>
    <row r="50" spans="1:6" ht="12.75" customHeight="1" x14ac:dyDescent="0.35">
      <c r="A50" s="20">
        <v>2001</v>
      </c>
      <c r="B50" s="15" t="s">
        <v>42</v>
      </c>
      <c r="C50" s="21">
        <v>30</v>
      </c>
      <c r="D50" s="21" t="s">
        <v>838</v>
      </c>
      <c r="E50" s="19"/>
      <c r="F50" s="12"/>
    </row>
    <row r="51" spans="1:6" ht="12.75" customHeight="1" x14ac:dyDescent="0.35">
      <c r="A51" s="20">
        <v>2002</v>
      </c>
      <c r="B51" s="15" t="s">
        <v>43</v>
      </c>
      <c r="C51" s="21">
        <v>30</v>
      </c>
      <c r="D51" s="21" t="s">
        <v>838</v>
      </c>
      <c r="E51" s="19"/>
      <c r="F51" s="12"/>
    </row>
    <row r="52" spans="1:6" ht="12.75" customHeight="1" x14ac:dyDescent="0.35">
      <c r="A52" s="20">
        <v>2003</v>
      </c>
      <c r="B52" s="15" t="s">
        <v>44</v>
      </c>
      <c r="C52" s="21">
        <v>30</v>
      </c>
      <c r="D52" s="21" t="s">
        <v>838</v>
      </c>
      <c r="E52" s="19"/>
      <c r="F52" s="12"/>
    </row>
    <row r="53" spans="1:6" ht="12.75" customHeight="1" x14ac:dyDescent="0.35">
      <c r="A53" s="20">
        <v>2004</v>
      </c>
      <c r="B53" s="15" t="s">
        <v>45</v>
      </c>
      <c r="C53" s="21">
        <v>30</v>
      </c>
      <c r="D53" s="21" t="s">
        <v>838</v>
      </c>
      <c r="E53" s="19"/>
      <c r="F53" s="12"/>
    </row>
    <row r="54" spans="1:6" ht="12.75" customHeight="1" x14ac:dyDescent="0.35">
      <c r="A54" s="20">
        <v>2005</v>
      </c>
      <c r="B54" s="15" t="s">
        <v>46</v>
      </c>
      <c r="C54" s="21">
        <v>30</v>
      </c>
      <c r="D54" s="21" t="s">
        <v>838</v>
      </c>
      <c r="E54" s="19"/>
      <c r="F54" s="12"/>
    </row>
    <row r="55" spans="1:6" ht="12.75" customHeight="1" x14ac:dyDescent="0.35">
      <c r="A55" s="20">
        <v>2101</v>
      </c>
      <c r="B55" s="15" t="s">
        <v>47</v>
      </c>
      <c r="C55" s="21">
        <v>30</v>
      </c>
      <c r="D55" s="21" t="s">
        <v>838</v>
      </c>
      <c r="E55" s="19"/>
      <c r="F55" s="12"/>
    </row>
    <row r="56" spans="1:6" ht="12.75" customHeight="1" x14ac:dyDescent="0.35">
      <c r="A56" s="20">
        <v>2102</v>
      </c>
      <c r="B56" s="15" t="s">
        <v>48</v>
      </c>
      <c r="C56" s="21">
        <v>30</v>
      </c>
      <c r="D56" s="21" t="s">
        <v>838</v>
      </c>
      <c r="E56" s="19"/>
      <c r="F56" s="12"/>
    </row>
    <row r="57" spans="1:6" ht="12.75" customHeight="1" x14ac:dyDescent="0.35">
      <c r="A57" s="20">
        <v>2201</v>
      </c>
      <c r="B57" s="15" t="s">
        <v>49</v>
      </c>
      <c r="C57" s="21">
        <v>30</v>
      </c>
      <c r="D57" s="21" t="s">
        <v>838</v>
      </c>
      <c r="E57" s="19"/>
      <c r="F57" s="12"/>
    </row>
    <row r="58" spans="1:6" ht="12.75" customHeight="1" x14ac:dyDescent="0.35">
      <c r="A58" s="20">
        <v>2202</v>
      </c>
      <c r="B58" s="15" t="s">
        <v>50</v>
      </c>
      <c r="C58" s="21">
        <v>30</v>
      </c>
      <c r="D58" s="21" t="s">
        <v>838</v>
      </c>
      <c r="E58" s="19"/>
      <c r="F58" s="12"/>
    </row>
    <row r="59" spans="1:6" ht="12.75" customHeight="1" x14ac:dyDescent="0.35">
      <c r="A59" s="20">
        <v>2203</v>
      </c>
      <c r="B59" s="15" t="s">
        <v>51</v>
      </c>
      <c r="C59" s="21">
        <v>30</v>
      </c>
      <c r="D59" s="21" t="s">
        <v>838</v>
      </c>
      <c r="E59" s="19"/>
      <c r="F59" s="12"/>
    </row>
    <row r="60" spans="1:6" ht="12.75" customHeight="1" x14ac:dyDescent="0.35">
      <c r="A60" s="20">
        <v>2204</v>
      </c>
      <c r="B60" s="15" t="s">
        <v>52</v>
      </c>
      <c r="C60" s="21">
        <v>30</v>
      </c>
      <c r="D60" s="21" t="s">
        <v>838</v>
      </c>
      <c r="E60" s="19"/>
      <c r="F60" s="12"/>
    </row>
    <row r="61" spans="1:6" ht="12.75" customHeight="1" x14ac:dyDescent="0.35">
      <c r="A61" s="20">
        <v>2301</v>
      </c>
      <c r="B61" s="15" t="s">
        <v>53</v>
      </c>
      <c r="C61" s="21">
        <v>30</v>
      </c>
      <c r="D61" s="21" t="s">
        <v>838</v>
      </c>
      <c r="E61" s="19"/>
      <c r="F61" s="12"/>
    </row>
    <row r="62" spans="1:6" ht="12.75" customHeight="1" x14ac:dyDescent="0.35">
      <c r="A62" s="20">
        <v>2302</v>
      </c>
      <c r="B62" s="15" t="s">
        <v>54</v>
      </c>
      <c r="C62" s="21">
        <v>30</v>
      </c>
      <c r="D62" s="21" t="s">
        <v>838</v>
      </c>
      <c r="E62" s="19"/>
      <c r="F62" s="12"/>
    </row>
    <row r="63" spans="1:6" ht="12.75" customHeight="1" x14ac:dyDescent="0.35">
      <c r="A63" s="20">
        <v>2303</v>
      </c>
      <c r="B63" s="15" t="s">
        <v>55</v>
      </c>
      <c r="C63" s="21">
        <v>30</v>
      </c>
      <c r="D63" s="21" t="s">
        <v>838</v>
      </c>
      <c r="E63" s="17"/>
      <c r="F63" s="12"/>
    </row>
    <row r="64" spans="1:6" ht="12.75" customHeight="1" x14ac:dyDescent="0.35">
      <c r="A64" s="20">
        <v>2304</v>
      </c>
      <c r="B64" s="15" t="s">
        <v>56</v>
      </c>
      <c r="C64" s="21">
        <v>30</v>
      </c>
      <c r="D64" s="21" t="s">
        <v>838</v>
      </c>
      <c r="E64" s="19"/>
      <c r="F64" s="12"/>
    </row>
    <row r="65" spans="1:6" ht="12.75" customHeight="1" x14ac:dyDescent="0.35">
      <c r="A65" s="20">
        <v>2401</v>
      </c>
      <c r="B65" s="15" t="s">
        <v>57</v>
      </c>
      <c r="C65" s="21">
        <v>30</v>
      </c>
      <c r="D65" s="21" t="s">
        <v>838</v>
      </c>
      <c r="E65" s="19"/>
      <c r="F65" s="12"/>
    </row>
    <row r="66" spans="1:6" ht="12.75" customHeight="1" x14ac:dyDescent="0.35">
      <c r="A66" s="20">
        <v>2403</v>
      </c>
      <c r="B66" s="15" t="s">
        <v>58</v>
      </c>
      <c r="C66" s="21">
        <v>30</v>
      </c>
      <c r="D66" s="21" t="s">
        <v>838</v>
      </c>
      <c r="E66" s="19"/>
      <c r="F66" s="12"/>
    </row>
    <row r="67" spans="1:6" ht="12.75" customHeight="1" x14ac:dyDescent="0.35">
      <c r="A67" s="20">
        <v>2404</v>
      </c>
      <c r="B67" s="15" t="s">
        <v>59</v>
      </c>
      <c r="C67" s="21">
        <v>30</v>
      </c>
      <c r="D67" s="21" t="s">
        <v>838</v>
      </c>
      <c r="E67" s="19"/>
      <c r="F67" s="12"/>
    </row>
    <row r="68" spans="1:6" ht="12.75" customHeight="1" x14ac:dyDescent="0.35">
      <c r="A68" s="20">
        <v>2405</v>
      </c>
      <c r="B68" s="15" t="s">
        <v>60</v>
      </c>
      <c r="C68" s="21">
        <v>30</v>
      </c>
      <c r="D68" s="21" t="s">
        <v>838</v>
      </c>
      <c r="E68" s="17"/>
      <c r="F68" s="12"/>
    </row>
    <row r="69" spans="1:6" ht="12.75" customHeight="1" x14ac:dyDescent="0.35">
      <c r="A69" s="20">
        <v>2501</v>
      </c>
      <c r="B69" s="15" t="s">
        <v>61</v>
      </c>
      <c r="C69" s="21">
        <v>30</v>
      </c>
      <c r="D69" s="21" t="s">
        <v>838</v>
      </c>
      <c r="E69" s="19"/>
      <c r="F69" s="12"/>
    </row>
    <row r="70" spans="1:6" ht="12.75" customHeight="1" x14ac:dyDescent="0.35">
      <c r="A70" s="20">
        <v>2502</v>
      </c>
      <c r="B70" s="15" t="s">
        <v>62</v>
      </c>
      <c r="C70" s="21">
        <v>30</v>
      </c>
      <c r="D70" s="21" t="s">
        <v>838</v>
      </c>
      <c r="E70" s="19"/>
      <c r="F70" s="12"/>
    </row>
    <row r="71" spans="1:6" ht="12.75" customHeight="1" x14ac:dyDescent="0.35">
      <c r="A71" s="20">
        <v>2601</v>
      </c>
      <c r="B71" s="15" t="s">
        <v>63</v>
      </c>
      <c r="C71" s="21">
        <v>40</v>
      </c>
      <c r="D71" s="21" t="s">
        <v>839</v>
      </c>
      <c r="E71" s="19"/>
      <c r="F71" s="12"/>
    </row>
    <row r="72" spans="1:6" ht="12.75" customHeight="1" x14ac:dyDescent="0.35">
      <c r="A72" s="20">
        <v>2605</v>
      </c>
      <c r="B72" s="15" t="s">
        <v>64</v>
      </c>
      <c r="C72" s="21">
        <v>40</v>
      </c>
      <c r="D72" s="21" t="s">
        <v>839</v>
      </c>
      <c r="E72" s="19"/>
      <c r="F72" s="12"/>
    </row>
    <row r="73" spans="1:6" ht="12.75" customHeight="1" x14ac:dyDescent="0.35">
      <c r="A73" s="20">
        <v>2701</v>
      </c>
      <c r="B73" s="15" t="s">
        <v>65</v>
      </c>
      <c r="C73" s="21">
        <v>40</v>
      </c>
      <c r="D73" s="21" t="s">
        <v>839</v>
      </c>
      <c r="E73" s="19"/>
      <c r="F73" s="12"/>
    </row>
    <row r="74" spans="1:6" ht="12.75" customHeight="1" x14ac:dyDescent="0.35">
      <c r="A74" s="20">
        <v>2801</v>
      </c>
      <c r="B74" s="15" t="s">
        <v>66</v>
      </c>
      <c r="C74" s="21">
        <v>40</v>
      </c>
      <c r="D74" s="21" t="s">
        <v>839</v>
      </c>
      <c r="E74" s="19"/>
      <c r="F74" s="12"/>
    </row>
    <row r="75" spans="1:6" ht="12.75" customHeight="1" x14ac:dyDescent="0.35">
      <c r="A75" s="20">
        <v>2901</v>
      </c>
      <c r="B75" s="15" t="s">
        <v>67</v>
      </c>
      <c r="C75" s="21">
        <v>40</v>
      </c>
      <c r="D75" s="21" t="s">
        <v>839</v>
      </c>
      <c r="E75" s="19"/>
      <c r="F75" s="12"/>
    </row>
    <row r="76" spans="1:6" ht="12.75" customHeight="1" x14ac:dyDescent="0.35">
      <c r="A76" s="20">
        <v>3001</v>
      </c>
      <c r="B76" s="15" t="s">
        <v>68</v>
      </c>
      <c r="C76" s="21">
        <v>50</v>
      </c>
      <c r="D76" s="21" t="s">
        <v>840</v>
      </c>
      <c r="E76" s="19"/>
      <c r="F76" s="12"/>
    </row>
    <row r="77" spans="1:6" ht="12.75" customHeight="1" x14ac:dyDescent="0.35">
      <c r="A77" s="20">
        <v>3002</v>
      </c>
      <c r="B77" s="15" t="s">
        <v>69</v>
      </c>
      <c r="C77" s="21">
        <v>50</v>
      </c>
      <c r="D77" s="21" t="s">
        <v>840</v>
      </c>
      <c r="E77" s="19"/>
      <c r="F77" s="12"/>
    </row>
    <row r="78" spans="1:6" ht="12.75" customHeight="1" x14ac:dyDescent="0.35">
      <c r="A78" s="20">
        <v>3101</v>
      </c>
      <c r="B78" s="15" t="s">
        <v>70</v>
      </c>
      <c r="C78" s="21">
        <v>50</v>
      </c>
      <c r="D78" s="21" t="s">
        <v>840</v>
      </c>
      <c r="E78" s="19"/>
      <c r="F78" s="12"/>
    </row>
    <row r="79" spans="1:6" ht="12.75" customHeight="1" x14ac:dyDescent="0.35">
      <c r="A79" s="20">
        <v>3201</v>
      </c>
      <c r="B79" s="15" t="s">
        <v>71</v>
      </c>
      <c r="C79" s="21">
        <v>50</v>
      </c>
      <c r="D79" s="21" t="s">
        <v>840</v>
      </c>
      <c r="E79" s="17"/>
      <c r="F79" s="12"/>
    </row>
    <row r="80" spans="1:6" ht="12.75" customHeight="1" x14ac:dyDescent="0.35">
      <c r="A80" s="20">
        <v>3301</v>
      </c>
      <c r="B80" s="15" t="s">
        <v>72</v>
      </c>
      <c r="C80" s="21">
        <v>60</v>
      </c>
      <c r="D80" s="21" t="s">
        <v>854</v>
      </c>
      <c r="E80" s="19"/>
      <c r="F80" s="12"/>
    </row>
    <row r="81" spans="1:6" ht="12.75" customHeight="1" x14ac:dyDescent="0.35">
      <c r="A81" s="20">
        <v>3901</v>
      </c>
      <c r="B81" s="15" t="s">
        <v>73</v>
      </c>
      <c r="C81" s="21">
        <v>70</v>
      </c>
      <c r="D81" s="21" t="s">
        <v>841</v>
      </c>
      <c r="E81" s="19"/>
      <c r="F81" s="12"/>
    </row>
    <row r="82" spans="1:6" ht="12.75" customHeight="1" x14ac:dyDescent="0.35">
      <c r="A82" s="20">
        <v>4401</v>
      </c>
      <c r="B82" s="15" t="s">
        <v>74</v>
      </c>
      <c r="C82" s="21">
        <v>80</v>
      </c>
      <c r="D82" s="21" t="s">
        <v>842</v>
      </c>
      <c r="E82" s="19"/>
      <c r="F82" s="12"/>
    </row>
    <row r="83" spans="1:6" ht="12.75" customHeight="1" x14ac:dyDescent="0.35">
      <c r="A83" s="20">
        <v>4501</v>
      </c>
      <c r="B83" s="15" t="s">
        <v>75</v>
      </c>
      <c r="C83" s="21">
        <v>80</v>
      </c>
      <c r="D83" s="21" t="s">
        <v>842</v>
      </c>
      <c r="E83" s="19"/>
      <c r="F83" s="12"/>
    </row>
    <row r="84" spans="1:6" ht="12.75" customHeight="1" x14ac:dyDescent="0.35">
      <c r="A84" s="20">
        <v>4601</v>
      </c>
      <c r="B84" s="15" t="s">
        <v>76</v>
      </c>
      <c r="C84" s="21">
        <v>90</v>
      </c>
      <c r="D84" s="21" t="s">
        <v>843</v>
      </c>
      <c r="E84" s="19"/>
      <c r="F84" s="12"/>
    </row>
    <row r="85" spans="1:6" ht="12.75" customHeight="1" x14ac:dyDescent="0.35">
      <c r="A85" s="20">
        <v>4701</v>
      </c>
      <c r="B85" s="15" t="s">
        <v>77</v>
      </c>
      <c r="C85" s="21">
        <v>90</v>
      </c>
      <c r="D85" s="21" t="s">
        <v>843</v>
      </c>
      <c r="E85" s="19"/>
      <c r="F85" s="12"/>
    </row>
    <row r="86" spans="1:6" ht="12.75" customHeight="1" x14ac:dyDescent="0.35">
      <c r="A86" s="20">
        <v>4801</v>
      </c>
      <c r="B86" s="15" t="s">
        <v>78</v>
      </c>
      <c r="C86" s="21">
        <v>90</v>
      </c>
      <c r="D86" s="21" t="s">
        <v>843</v>
      </c>
      <c r="E86" s="19"/>
      <c r="F86" s="12"/>
    </row>
    <row r="87" spans="1:6" ht="12.75" customHeight="1" x14ac:dyDescent="0.35">
      <c r="A87" s="20">
        <v>4901</v>
      </c>
      <c r="B87" s="15" t="s">
        <v>79</v>
      </c>
      <c r="C87" s="21">
        <v>90</v>
      </c>
      <c r="D87" s="21" t="s">
        <v>843</v>
      </c>
      <c r="E87" s="19"/>
      <c r="F87" s="12"/>
    </row>
    <row r="88" spans="1:6" ht="12.75" customHeight="1" x14ac:dyDescent="0.35">
      <c r="A88" s="20">
        <v>5101</v>
      </c>
      <c r="B88" s="15" t="s">
        <v>80</v>
      </c>
      <c r="C88" s="21">
        <v>90</v>
      </c>
      <c r="D88" s="21" t="s">
        <v>843</v>
      </c>
      <c r="E88" s="19"/>
      <c r="F88" s="12"/>
    </row>
    <row r="89" spans="1:6" ht="12.75" customHeight="1" x14ac:dyDescent="0.35">
      <c r="A89" s="20">
        <v>5201</v>
      </c>
      <c r="B89" s="15" t="s">
        <v>81</v>
      </c>
      <c r="C89" s="21">
        <v>90</v>
      </c>
      <c r="D89" s="21" t="s">
        <v>843</v>
      </c>
      <c r="E89" s="19"/>
      <c r="F89" s="12"/>
    </row>
    <row r="90" spans="1:6" ht="12.75" customHeight="1" x14ac:dyDescent="0.35">
      <c r="A90" s="20">
        <v>5401</v>
      </c>
      <c r="B90" s="15" t="s">
        <v>82</v>
      </c>
      <c r="C90" s="22">
        <v>100</v>
      </c>
      <c r="D90" s="22" t="s">
        <v>844</v>
      </c>
      <c r="E90" s="19"/>
      <c r="F90" s="12"/>
    </row>
    <row r="91" spans="1:6" ht="12.75" customHeight="1" x14ac:dyDescent="0.35">
      <c r="A91" s="20">
        <v>5501</v>
      </c>
      <c r="B91" s="15" t="s">
        <v>83</v>
      </c>
      <c r="C91" s="22">
        <v>100</v>
      </c>
      <c r="D91" s="22" t="s">
        <v>844</v>
      </c>
      <c r="E91" s="19"/>
      <c r="F91" s="12"/>
    </row>
    <row r="92" spans="1:6" ht="12.75" customHeight="1" x14ac:dyDescent="0.35">
      <c r="A92" s="20">
        <v>5601</v>
      </c>
      <c r="B92" s="15" t="s">
        <v>84</v>
      </c>
      <c r="C92" s="22">
        <v>100</v>
      </c>
      <c r="D92" s="22" t="s">
        <v>844</v>
      </c>
      <c r="E92" s="19"/>
      <c r="F92" s="12"/>
    </row>
    <row r="93" spans="1:6" ht="12.75" customHeight="1" x14ac:dyDescent="0.35">
      <c r="A93" s="20">
        <v>5701</v>
      </c>
      <c r="B93" s="15" t="s">
        <v>85</v>
      </c>
      <c r="C93" s="22">
        <v>100</v>
      </c>
      <c r="D93" s="22" t="s">
        <v>844</v>
      </c>
      <c r="E93" s="19"/>
      <c r="F93" s="12"/>
    </row>
    <row r="94" spans="1:6" ht="12.75" customHeight="1" x14ac:dyDescent="0.35">
      <c r="A94" s="20">
        <v>5801</v>
      </c>
      <c r="B94" s="15" t="s">
        <v>86</v>
      </c>
      <c r="C94" s="22">
        <v>100</v>
      </c>
      <c r="D94" s="22" t="s">
        <v>844</v>
      </c>
      <c r="E94" s="19"/>
      <c r="F94" s="12"/>
    </row>
    <row r="95" spans="1:6" ht="12.75" customHeight="1" x14ac:dyDescent="0.35">
      <c r="A95" s="20">
        <v>6001</v>
      </c>
      <c r="B95" s="15" t="s">
        <v>87</v>
      </c>
      <c r="C95" s="22">
        <v>100</v>
      </c>
      <c r="D95" s="22" t="s">
        <v>844</v>
      </c>
      <c r="E95" s="19"/>
      <c r="F95" s="12"/>
    </row>
    <row r="96" spans="1:6" ht="12.75" customHeight="1" x14ac:dyDescent="0.35">
      <c r="A96" s="20">
        <v>6201</v>
      </c>
      <c r="B96" s="15" t="s">
        <v>88</v>
      </c>
      <c r="C96" s="22">
        <v>110</v>
      </c>
      <c r="D96" s="22" t="s">
        <v>845</v>
      </c>
      <c r="E96" s="19"/>
      <c r="F96" s="12"/>
    </row>
    <row r="97" spans="1:6" ht="12.75" customHeight="1" x14ac:dyDescent="0.35">
      <c r="A97" s="20">
        <v>6301</v>
      </c>
      <c r="B97" s="15" t="s">
        <v>89</v>
      </c>
      <c r="C97" s="22">
        <v>110</v>
      </c>
      <c r="D97" s="22" t="s">
        <v>845</v>
      </c>
      <c r="E97" s="19"/>
      <c r="F97" s="12"/>
    </row>
    <row r="98" spans="1:6" ht="12.75" customHeight="1" x14ac:dyDescent="0.35">
      <c r="A98" s="20">
        <v>6401</v>
      </c>
      <c r="B98" s="15" t="s">
        <v>90</v>
      </c>
      <c r="C98" s="22">
        <v>110</v>
      </c>
      <c r="D98" s="22" t="s">
        <v>845</v>
      </c>
      <c r="E98" s="17"/>
      <c r="F98" s="12"/>
    </row>
    <row r="99" spans="1:6" ht="12.75" customHeight="1" x14ac:dyDescent="0.35">
      <c r="A99" s="20">
        <v>6601</v>
      </c>
      <c r="B99" s="15" t="s">
        <v>91</v>
      </c>
      <c r="C99" s="22">
        <v>120</v>
      </c>
      <c r="D99" s="22" t="s">
        <v>846</v>
      </c>
      <c r="E99" s="19"/>
      <c r="F99" s="12"/>
    </row>
    <row r="100" spans="1:6" ht="12.75" customHeight="1" x14ac:dyDescent="0.35">
      <c r="A100" s="20">
        <v>6701</v>
      </c>
      <c r="B100" s="15" t="s">
        <v>92</v>
      </c>
      <c r="C100" s="22">
        <v>200</v>
      </c>
      <c r="D100" s="22" t="s">
        <v>846</v>
      </c>
      <c r="E100" s="17"/>
      <c r="F100" s="12"/>
    </row>
    <row r="101" spans="1:6" ht="12.75" customHeight="1" x14ac:dyDescent="0.35">
      <c r="A101" s="20">
        <v>6702</v>
      </c>
      <c r="B101" s="15" t="s">
        <v>93</v>
      </c>
      <c r="C101" s="22">
        <v>120</v>
      </c>
      <c r="D101" s="22" t="s">
        <v>846</v>
      </c>
      <c r="E101" s="19"/>
      <c r="F101" s="12"/>
    </row>
    <row r="102" spans="1:6" ht="12.75" customHeight="1" x14ac:dyDescent="0.35">
      <c r="A102" s="20">
        <v>6901</v>
      </c>
      <c r="B102" s="15" t="s">
        <v>94</v>
      </c>
      <c r="C102" s="22">
        <v>130</v>
      </c>
      <c r="D102" s="22" t="s">
        <v>847</v>
      </c>
      <c r="E102" s="19"/>
      <c r="F102" s="12"/>
    </row>
    <row r="103" spans="1:6" ht="12.75" customHeight="1" x14ac:dyDescent="0.35">
      <c r="A103" s="20">
        <v>7001</v>
      </c>
      <c r="B103" s="15" t="s">
        <v>95</v>
      </c>
      <c r="C103" s="22">
        <v>130</v>
      </c>
      <c r="D103" s="22" t="s">
        <v>847</v>
      </c>
      <c r="E103" s="19"/>
      <c r="F103" s="12"/>
    </row>
    <row r="104" spans="1:6" ht="12.75" customHeight="1" x14ac:dyDescent="0.35">
      <c r="A104" s="20">
        <v>7210</v>
      </c>
      <c r="B104" s="15" t="s">
        <v>96</v>
      </c>
      <c r="C104" s="22">
        <v>140</v>
      </c>
      <c r="D104" s="22" t="s">
        <v>848</v>
      </c>
      <c r="E104" s="19"/>
      <c r="F104" s="12"/>
    </row>
    <row r="105" spans="1:6" ht="12.75" customHeight="1" x14ac:dyDescent="0.35">
      <c r="A105" s="20">
        <v>7310</v>
      </c>
      <c r="B105" s="15" t="s">
        <v>97</v>
      </c>
      <c r="C105" s="22">
        <v>140</v>
      </c>
      <c r="D105" s="22" t="s">
        <v>848</v>
      </c>
      <c r="E105" s="19"/>
      <c r="F105" s="12"/>
    </row>
    <row r="106" spans="1:6" ht="12.75" customHeight="1" x14ac:dyDescent="0.35">
      <c r="A106" s="20">
        <v>7501</v>
      </c>
      <c r="B106" s="15" t="s">
        <v>98</v>
      </c>
      <c r="C106" s="22">
        <v>150</v>
      </c>
      <c r="D106" s="22" t="s">
        <v>849</v>
      </c>
      <c r="E106" s="19"/>
      <c r="F106" s="12"/>
    </row>
    <row r="107" spans="1:6" ht="12.75" customHeight="1" x14ac:dyDescent="0.35">
      <c r="A107" s="20">
        <v>7601</v>
      </c>
      <c r="B107" s="15" t="s">
        <v>99</v>
      </c>
      <c r="C107" s="22">
        <v>150</v>
      </c>
      <c r="D107" s="22" t="s">
        <v>849</v>
      </c>
      <c r="E107" s="19"/>
      <c r="F107" s="12"/>
    </row>
    <row r="108" spans="1:6" ht="12.75" customHeight="1" x14ac:dyDescent="0.35">
      <c r="A108" s="20">
        <v>7701</v>
      </c>
      <c r="B108" s="15" t="s">
        <v>100</v>
      </c>
      <c r="C108" s="22">
        <v>150</v>
      </c>
      <c r="D108" s="22" t="s">
        <v>849</v>
      </c>
      <c r="E108" s="17"/>
      <c r="F108" s="12"/>
    </row>
    <row r="109" spans="1:6" ht="12.75" customHeight="1" x14ac:dyDescent="0.35">
      <c r="A109" s="20">
        <v>8010</v>
      </c>
      <c r="B109" s="15" t="s">
        <v>101</v>
      </c>
      <c r="C109" s="22">
        <v>160</v>
      </c>
      <c r="D109" s="22" t="s">
        <v>850</v>
      </c>
      <c r="E109" s="19"/>
      <c r="F109" s="12"/>
    </row>
    <row r="110" spans="1:6" ht="12.75" customHeight="1" x14ac:dyDescent="0.35">
      <c r="A110" s="20">
        <v>8110</v>
      </c>
      <c r="B110" s="15" t="s">
        <v>102</v>
      </c>
      <c r="C110" s="22">
        <v>160</v>
      </c>
      <c r="D110" s="22" t="s">
        <v>850</v>
      </c>
      <c r="E110" s="19"/>
      <c r="F110" s="12"/>
    </row>
    <row r="111" spans="1:6" ht="12.75" customHeight="1" x14ac:dyDescent="0.35">
      <c r="A111" s="20">
        <v>8210</v>
      </c>
      <c r="B111" s="15" t="s">
        <v>103</v>
      </c>
      <c r="C111" s="22">
        <v>160</v>
      </c>
      <c r="D111" s="22" t="s">
        <v>850</v>
      </c>
      <c r="E111" s="19"/>
      <c r="F111" s="12"/>
    </row>
    <row r="112" spans="1:6" ht="12.75" customHeight="1" x14ac:dyDescent="0.35">
      <c r="A112" s="20">
        <v>8401</v>
      </c>
      <c r="B112" s="15" t="s">
        <v>104</v>
      </c>
      <c r="C112" s="22">
        <v>170</v>
      </c>
      <c r="D112" s="22" t="s">
        <v>851</v>
      </c>
      <c r="E112" s="17"/>
      <c r="F112" s="12"/>
    </row>
    <row r="113" spans="1:20" ht="12.75" customHeight="1" x14ac:dyDescent="0.35">
      <c r="A113" s="20">
        <v>8601</v>
      </c>
      <c r="B113" s="15" t="s">
        <v>105</v>
      </c>
      <c r="C113" s="22">
        <v>170</v>
      </c>
      <c r="D113" s="22" t="s">
        <v>851</v>
      </c>
      <c r="E113" s="19"/>
      <c r="F113" s="12"/>
    </row>
    <row r="114" spans="1:20" ht="12.75" customHeight="1" x14ac:dyDescent="0.35">
      <c r="A114" s="20">
        <v>8901</v>
      </c>
      <c r="B114" s="15" t="s">
        <v>106</v>
      </c>
      <c r="C114" s="22">
        <v>180</v>
      </c>
      <c r="D114" s="22" t="s">
        <v>852</v>
      </c>
      <c r="E114" s="19"/>
      <c r="F114" s="12"/>
    </row>
    <row r="115" spans="1:20" ht="12.75" customHeight="1" x14ac:dyDescent="0.35">
      <c r="A115" s="20">
        <v>9101</v>
      </c>
      <c r="B115" s="15" t="s">
        <v>107</v>
      </c>
      <c r="C115" s="22">
        <v>180</v>
      </c>
      <c r="D115" s="22" t="s">
        <v>852</v>
      </c>
      <c r="E115" s="19"/>
      <c r="F115" s="12"/>
    </row>
    <row r="116" spans="1:20" ht="12.75" customHeight="1" x14ac:dyDescent="0.35">
      <c r="A116" s="20">
        <v>9201</v>
      </c>
      <c r="B116" s="15" t="s">
        <v>108</v>
      </c>
      <c r="C116" s="22">
        <v>180</v>
      </c>
      <c r="D116" s="22" t="s">
        <v>852</v>
      </c>
      <c r="E116" s="19"/>
      <c r="F116" s="12"/>
    </row>
    <row r="117" spans="1:20" ht="12.75" customHeight="1" x14ac:dyDescent="0.35">
      <c r="A117" s="20">
        <v>9401</v>
      </c>
      <c r="B117" s="15" t="s">
        <v>109</v>
      </c>
      <c r="C117" s="22">
        <v>190</v>
      </c>
      <c r="D117" s="22" t="s">
        <v>853</v>
      </c>
      <c r="E117" s="19"/>
      <c r="F117" s="12"/>
    </row>
    <row r="118" spans="1:20" ht="12.75" customHeight="1" x14ac:dyDescent="0.35">
      <c r="A118" s="20">
        <v>9402</v>
      </c>
      <c r="B118" s="15" t="s">
        <v>110</v>
      </c>
      <c r="C118" s="22">
        <v>190</v>
      </c>
      <c r="D118" s="22" t="s">
        <v>853</v>
      </c>
      <c r="E118" s="19"/>
      <c r="F118" s="12"/>
    </row>
    <row r="119" spans="1:20" ht="12.75" customHeight="1" x14ac:dyDescent="0.35">
      <c r="A119" s="20">
        <v>9501</v>
      </c>
      <c r="B119" s="15" t="s">
        <v>111</v>
      </c>
      <c r="C119" s="22">
        <v>190</v>
      </c>
      <c r="D119" s="22" t="s">
        <v>853</v>
      </c>
      <c r="E119" s="17"/>
      <c r="F119" s="12"/>
    </row>
    <row r="120" spans="1:20" ht="12.75" customHeight="1" x14ac:dyDescent="0.35">
      <c r="A120" s="20">
        <v>9502</v>
      </c>
      <c r="B120" s="15" t="s">
        <v>112</v>
      </c>
      <c r="C120" s="22">
        <v>190</v>
      </c>
      <c r="D120" s="22" t="s">
        <v>853</v>
      </c>
      <c r="E120" s="19"/>
      <c r="F120" s="12"/>
    </row>
    <row r="121" spans="1:20" x14ac:dyDescent="0.35">
      <c r="A121" s="23"/>
      <c r="B121" s="24"/>
      <c r="C121" s="25"/>
      <c r="D121" s="26"/>
      <c r="E121" s="19"/>
      <c r="F121" s="12"/>
      <c r="G121" s="24"/>
      <c r="H121" s="24"/>
      <c r="I121" s="24"/>
      <c r="J121" s="24"/>
      <c r="K121" s="24"/>
      <c r="L121" s="24"/>
      <c r="M121" s="24"/>
      <c r="N121" s="24"/>
      <c r="O121" s="24"/>
      <c r="P121" s="24"/>
      <c r="Q121" s="24"/>
      <c r="R121" s="24"/>
      <c r="S121" s="24"/>
      <c r="T121" s="24"/>
    </row>
    <row r="122" spans="1:20" s="27" customFormat="1" ht="12.75" customHeight="1" x14ac:dyDescent="0.35"/>
    <row r="123" spans="1:20" ht="12.75" customHeight="1" x14ac:dyDescent="0.35">
      <c r="A123" s="20"/>
      <c r="B123" s="174" t="s">
        <v>833</v>
      </c>
      <c r="C123" s="174"/>
      <c r="D123" s="28"/>
      <c r="E123" s="19"/>
      <c r="F123" s="12"/>
    </row>
    <row r="124" spans="1:20" ht="12.75" customHeight="1" x14ac:dyDescent="0.35">
      <c r="A124" s="20"/>
      <c r="B124" s="28"/>
      <c r="C124" s="20"/>
      <c r="D124" s="28"/>
      <c r="E124" s="19"/>
      <c r="F124" s="12"/>
    </row>
    <row r="125" spans="1:20" ht="12.75" customHeight="1" x14ac:dyDescent="0.35">
      <c r="A125" s="20"/>
      <c r="B125" s="28"/>
      <c r="C125" s="20"/>
      <c r="D125" s="28"/>
      <c r="E125" s="19"/>
      <c r="F125" s="12"/>
    </row>
    <row r="126" spans="1:20" ht="12.75" customHeight="1" x14ac:dyDescent="0.35">
      <c r="A126" s="20"/>
      <c r="B126" s="28"/>
      <c r="C126" s="20"/>
      <c r="D126" s="28"/>
      <c r="E126" s="19"/>
      <c r="F126" s="12"/>
    </row>
    <row r="127" spans="1:20" ht="12.75" customHeight="1" x14ac:dyDescent="0.35">
      <c r="A127" s="20"/>
      <c r="B127" s="28"/>
      <c r="C127" s="20"/>
      <c r="D127" s="28"/>
      <c r="E127" s="19"/>
      <c r="F127" s="12"/>
    </row>
    <row r="128" spans="1:20" ht="12.75" customHeight="1" x14ac:dyDescent="0.35">
      <c r="A128" s="20"/>
      <c r="B128" s="28"/>
      <c r="C128" s="20"/>
      <c r="D128" s="28"/>
      <c r="E128" s="19"/>
      <c r="F128" s="12"/>
    </row>
    <row r="129" spans="1:6" ht="12.75" customHeight="1" x14ac:dyDescent="0.35">
      <c r="A129" s="20"/>
      <c r="B129" s="28"/>
      <c r="C129" s="20"/>
      <c r="D129" s="28"/>
      <c r="E129" s="19"/>
      <c r="F129" s="12"/>
    </row>
    <row r="130" spans="1:6" ht="12.75" customHeight="1" x14ac:dyDescent="0.35">
      <c r="A130" s="20"/>
      <c r="B130" s="28"/>
      <c r="C130" s="20"/>
      <c r="D130" s="28"/>
      <c r="E130" s="19"/>
      <c r="F130" s="12"/>
    </row>
    <row r="131" spans="1:6" ht="12.75" customHeight="1" x14ac:dyDescent="0.35">
      <c r="A131" s="20"/>
      <c r="B131" s="28"/>
      <c r="C131" s="20"/>
      <c r="D131" s="28"/>
      <c r="E131" s="19"/>
      <c r="F131" s="12"/>
    </row>
    <row r="132" spans="1:6" ht="12.75" customHeight="1" x14ac:dyDescent="0.35">
      <c r="A132" s="20"/>
      <c r="B132" s="28"/>
      <c r="C132" s="20"/>
      <c r="D132" s="28"/>
      <c r="E132" s="19"/>
      <c r="F132" s="12"/>
    </row>
    <row r="133" spans="1:6" ht="12.75" customHeight="1" x14ac:dyDescent="0.35">
      <c r="A133" s="20"/>
      <c r="B133" s="28"/>
      <c r="C133" s="20"/>
      <c r="D133" s="28"/>
      <c r="E133" s="19"/>
      <c r="F133" s="12"/>
    </row>
    <row r="134" spans="1:6" ht="12.75" customHeight="1" x14ac:dyDescent="0.35">
      <c r="A134" s="20"/>
      <c r="B134" s="28"/>
      <c r="C134" s="20"/>
      <c r="D134" s="28"/>
      <c r="E134" s="19"/>
      <c r="F134" s="12"/>
    </row>
    <row r="135" spans="1:6" ht="12.75" customHeight="1" x14ac:dyDescent="0.35">
      <c r="A135" s="20"/>
      <c r="B135" s="28"/>
      <c r="C135" s="20"/>
      <c r="D135" s="28"/>
      <c r="E135" s="19"/>
      <c r="F135" s="12"/>
    </row>
    <row r="136" spans="1:6" ht="12.75" customHeight="1" x14ac:dyDescent="0.35">
      <c r="A136" s="20"/>
      <c r="B136" s="28"/>
      <c r="C136" s="20"/>
      <c r="D136" s="28"/>
      <c r="E136" s="17"/>
      <c r="F136" s="12"/>
    </row>
    <row r="137" spans="1:6" ht="12.75" customHeight="1" x14ac:dyDescent="0.35">
      <c r="A137" s="20"/>
      <c r="B137" s="28"/>
      <c r="C137" s="20"/>
      <c r="D137" s="28"/>
      <c r="E137" s="19"/>
      <c r="F137" s="12"/>
    </row>
    <row r="138" spans="1:6" ht="12.75" customHeight="1" x14ac:dyDescent="0.35">
      <c r="A138" s="20"/>
      <c r="B138" s="28"/>
      <c r="C138" s="20"/>
      <c r="D138" s="28"/>
      <c r="E138" s="19"/>
      <c r="F138" s="12"/>
    </row>
    <row r="139" spans="1:6" ht="12.75" customHeight="1" x14ac:dyDescent="0.35">
      <c r="A139" s="20"/>
      <c r="B139" s="28"/>
      <c r="C139" s="20"/>
      <c r="D139" s="28"/>
      <c r="E139" s="19"/>
      <c r="F139" s="12"/>
    </row>
    <row r="140" spans="1:6" ht="12.75" customHeight="1" x14ac:dyDescent="0.35">
      <c r="A140" s="20"/>
      <c r="B140" s="28"/>
      <c r="C140" s="20"/>
      <c r="D140" s="28"/>
      <c r="E140" s="19"/>
      <c r="F140" s="12"/>
    </row>
    <row r="141" spans="1:6" ht="12.75" customHeight="1" x14ac:dyDescent="0.35">
      <c r="A141" s="20"/>
      <c r="B141" s="28"/>
      <c r="C141" s="20"/>
      <c r="D141" s="28"/>
      <c r="E141" s="19"/>
      <c r="F141" s="12"/>
    </row>
    <row r="142" spans="1:6" ht="12.75" customHeight="1" x14ac:dyDescent="0.35">
      <c r="A142" s="20"/>
      <c r="B142" s="28"/>
      <c r="C142" s="20"/>
      <c r="D142" s="28"/>
      <c r="E142" s="19"/>
      <c r="F142" s="12"/>
    </row>
    <row r="143" spans="1:6" ht="12.75" customHeight="1" x14ac:dyDescent="0.35">
      <c r="A143" s="20"/>
      <c r="B143" s="28"/>
      <c r="C143" s="20"/>
      <c r="D143" s="28"/>
      <c r="E143" s="17"/>
      <c r="F143" s="12"/>
    </row>
    <row r="144" spans="1:6" ht="12.75" customHeight="1" x14ac:dyDescent="0.35">
      <c r="A144" s="20"/>
      <c r="B144" s="28"/>
      <c r="C144" s="20"/>
      <c r="D144" s="28"/>
      <c r="E144" s="19"/>
      <c r="F144" s="12"/>
    </row>
    <row r="145" spans="1:6" ht="12.75" customHeight="1" x14ac:dyDescent="0.35">
      <c r="A145" s="20"/>
      <c r="B145" s="28"/>
      <c r="C145" s="20"/>
      <c r="D145" s="28"/>
      <c r="E145" s="19"/>
      <c r="F145" s="12"/>
    </row>
    <row r="146" spans="1:6" ht="12.75" customHeight="1" x14ac:dyDescent="0.35">
      <c r="A146" s="20"/>
      <c r="B146" s="28"/>
      <c r="C146" s="20"/>
      <c r="D146" s="28"/>
      <c r="E146" s="19"/>
      <c r="F146" s="12"/>
    </row>
    <row r="147" spans="1:6" ht="12.75" customHeight="1" x14ac:dyDescent="0.35">
      <c r="A147" s="20"/>
      <c r="B147" s="28"/>
      <c r="C147" s="20"/>
      <c r="D147" s="28"/>
      <c r="E147" s="19"/>
      <c r="F147" s="12"/>
    </row>
    <row r="148" spans="1:6" ht="12.75" customHeight="1" x14ac:dyDescent="0.35">
      <c r="A148" s="20"/>
      <c r="B148" s="28"/>
      <c r="C148" s="20"/>
      <c r="D148" s="28"/>
      <c r="E148" s="19"/>
      <c r="F148" s="12"/>
    </row>
    <row r="149" spans="1:6" ht="12.75" customHeight="1" x14ac:dyDescent="0.35">
      <c r="A149" s="20"/>
      <c r="B149" s="28"/>
      <c r="C149" s="20"/>
      <c r="D149" s="28"/>
      <c r="E149" s="19"/>
      <c r="F149" s="12"/>
    </row>
    <row r="150" spans="1:6" ht="12.75" customHeight="1" x14ac:dyDescent="0.35">
      <c r="A150" s="20"/>
      <c r="B150" s="28"/>
      <c r="C150" s="20"/>
      <c r="D150" s="28"/>
      <c r="E150" s="19"/>
      <c r="F150" s="12"/>
    </row>
    <row r="151" spans="1:6" ht="12.75" customHeight="1" x14ac:dyDescent="0.35">
      <c r="A151" s="20"/>
      <c r="B151" s="28"/>
      <c r="C151" s="20"/>
      <c r="D151" s="28"/>
      <c r="E151" s="19"/>
      <c r="F151" s="12"/>
    </row>
    <row r="152" spans="1:6" ht="12.75" customHeight="1" x14ac:dyDescent="0.35">
      <c r="A152" s="20"/>
      <c r="B152" s="28"/>
      <c r="C152" s="20"/>
      <c r="D152" s="28"/>
      <c r="E152" s="19"/>
      <c r="F152" s="12"/>
    </row>
    <row r="153" spans="1:6" ht="12.75" customHeight="1" x14ac:dyDescent="0.35">
      <c r="A153" s="20"/>
      <c r="B153" s="28"/>
      <c r="C153" s="20"/>
      <c r="D153" s="28"/>
      <c r="E153" s="19"/>
      <c r="F153" s="12"/>
    </row>
    <row r="154" spans="1:6" ht="12.75" customHeight="1" x14ac:dyDescent="0.35">
      <c r="A154" s="20"/>
      <c r="B154" s="28"/>
      <c r="C154" s="20"/>
      <c r="D154" s="28"/>
      <c r="E154" s="19"/>
      <c r="F154" s="12"/>
    </row>
    <row r="155" spans="1:6" ht="12.75" customHeight="1" x14ac:dyDescent="0.35">
      <c r="A155" s="20"/>
      <c r="B155" s="28"/>
      <c r="C155" s="20"/>
      <c r="D155" s="28"/>
      <c r="E155" s="19"/>
      <c r="F155" s="12"/>
    </row>
    <row r="156" spans="1:6" ht="12.75" customHeight="1" x14ac:dyDescent="0.35">
      <c r="A156" s="20"/>
      <c r="B156" s="28"/>
      <c r="C156" s="20"/>
      <c r="D156" s="28"/>
      <c r="E156" s="17"/>
      <c r="F156" s="12"/>
    </row>
    <row r="157" spans="1:6" ht="12.75" customHeight="1" x14ac:dyDescent="0.35">
      <c r="A157" s="20"/>
      <c r="B157" s="28"/>
      <c r="C157" s="20"/>
      <c r="D157" s="28"/>
      <c r="E157" s="19"/>
      <c r="F157" s="12"/>
    </row>
    <row r="158" spans="1:6" ht="12.75" customHeight="1" x14ac:dyDescent="0.35">
      <c r="A158" s="20"/>
      <c r="B158" s="28"/>
      <c r="C158" s="20"/>
      <c r="D158" s="28"/>
      <c r="E158" s="19"/>
      <c r="F158" s="12"/>
    </row>
    <row r="159" spans="1:6" ht="12.75" customHeight="1" x14ac:dyDescent="0.35">
      <c r="A159" s="20"/>
      <c r="B159" s="28"/>
      <c r="C159" s="20"/>
      <c r="D159" s="28"/>
      <c r="E159" s="17"/>
      <c r="F159" s="12"/>
    </row>
    <row r="160" spans="1:6" ht="12.75" customHeight="1" x14ac:dyDescent="0.35">
      <c r="A160" s="20"/>
      <c r="B160" s="28"/>
      <c r="C160" s="20"/>
      <c r="D160" s="28"/>
      <c r="E160" s="19"/>
      <c r="F160" s="12"/>
    </row>
    <row r="161" spans="1:6" ht="12.75" customHeight="1" x14ac:dyDescent="0.35">
      <c r="A161" s="20"/>
      <c r="B161" s="28"/>
      <c r="C161" s="20"/>
      <c r="D161" s="28"/>
      <c r="E161" s="19"/>
      <c r="F161" s="12"/>
    </row>
    <row r="162" spans="1:6" ht="12.75" customHeight="1" x14ac:dyDescent="0.35">
      <c r="A162" s="20"/>
      <c r="B162" s="28"/>
      <c r="C162" s="20"/>
      <c r="D162" s="28"/>
      <c r="E162" s="19"/>
      <c r="F162" s="12"/>
    </row>
    <row r="163" spans="1:6" ht="12.75" customHeight="1" x14ac:dyDescent="0.35">
      <c r="A163" s="20"/>
      <c r="B163" s="28"/>
      <c r="C163" s="20"/>
      <c r="D163" s="28"/>
      <c r="E163" s="19"/>
      <c r="F163" s="12"/>
    </row>
    <row r="164" spans="1:6" ht="12.75" customHeight="1" x14ac:dyDescent="0.35">
      <c r="A164" s="20"/>
      <c r="B164" s="28"/>
      <c r="C164" s="20"/>
      <c r="D164" s="28"/>
      <c r="E164" s="17"/>
      <c r="F164" s="12"/>
    </row>
    <row r="165" spans="1:6" ht="12.75" customHeight="1" x14ac:dyDescent="0.35">
      <c r="A165" s="20"/>
      <c r="B165" s="28"/>
      <c r="C165" s="20"/>
      <c r="D165" s="28"/>
      <c r="E165" s="19"/>
      <c r="F165" s="12"/>
    </row>
    <row r="166" spans="1:6" ht="12.75" customHeight="1" x14ac:dyDescent="0.35">
      <c r="A166" s="20"/>
      <c r="B166" s="28"/>
      <c r="C166" s="20"/>
      <c r="D166" s="28"/>
      <c r="E166" s="19"/>
      <c r="F166" s="12"/>
    </row>
    <row r="167" spans="1:6" ht="12.75" customHeight="1" x14ac:dyDescent="0.35">
      <c r="A167" s="20"/>
      <c r="B167" s="28"/>
      <c r="C167" s="20"/>
      <c r="D167" s="28"/>
      <c r="E167" s="19"/>
      <c r="F167" s="12"/>
    </row>
    <row r="168" spans="1:6" ht="12.75" customHeight="1" x14ac:dyDescent="0.35">
      <c r="A168" s="20"/>
      <c r="B168" s="28"/>
      <c r="C168" s="20"/>
      <c r="D168" s="28"/>
      <c r="E168" s="19"/>
      <c r="F168" s="12"/>
    </row>
    <row r="169" spans="1:6" ht="12.75" customHeight="1" x14ac:dyDescent="0.35">
      <c r="A169" s="20"/>
      <c r="B169" s="28"/>
      <c r="C169" s="20"/>
      <c r="D169" s="28"/>
      <c r="E169" s="19"/>
      <c r="F169" s="12"/>
    </row>
    <row r="170" spans="1:6" ht="12.75" customHeight="1" x14ac:dyDescent="0.35">
      <c r="A170" s="20"/>
      <c r="B170" s="28"/>
      <c r="C170" s="20"/>
      <c r="D170" s="28"/>
      <c r="E170" s="19"/>
      <c r="F170" s="12"/>
    </row>
    <row r="171" spans="1:6" ht="12.75" customHeight="1" x14ac:dyDescent="0.35">
      <c r="A171" s="20"/>
      <c r="B171" s="28"/>
      <c r="C171" s="20"/>
      <c r="D171" s="28"/>
      <c r="E171" s="19"/>
      <c r="F171" s="12"/>
    </row>
    <row r="172" spans="1:6" ht="12.75" customHeight="1" x14ac:dyDescent="0.35">
      <c r="A172" s="20"/>
      <c r="B172" s="28"/>
      <c r="C172" s="20"/>
      <c r="D172" s="28"/>
      <c r="E172" s="19"/>
      <c r="F172" s="12"/>
    </row>
    <row r="173" spans="1:6" ht="12.75" customHeight="1" x14ac:dyDescent="0.35">
      <c r="A173" s="20"/>
      <c r="B173" s="28"/>
      <c r="C173" s="20"/>
      <c r="D173" s="28"/>
      <c r="E173" s="19"/>
      <c r="F173" s="12"/>
    </row>
    <row r="174" spans="1:6" ht="12.75" customHeight="1" x14ac:dyDescent="0.35">
      <c r="A174" s="20"/>
      <c r="B174" s="28"/>
      <c r="C174" s="20"/>
      <c r="D174" s="28"/>
      <c r="E174" s="19"/>
      <c r="F174" s="12"/>
    </row>
    <row r="175" spans="1:6" ht="12.75" customHeight="1" x14ac:dyDescent="0.35">
      <c r="A175" s="20"/>
      <c r="B175" s="28"/>
      <c r="C175" s="20"/>
      <c r="D175" s="28"/>
      <c r="E175" s="19"/>
      <c r="F175" s="12"/>
    </row>
    <row r="176" spans="1:6" ht="12.75" customHeight="1" x14ac:dyDescent="0.35">
      <c r="A176" s="20"/>
      <c r="B176" s="28"/>
      <c r="C176" s="20"/>
      <c r="D176" s="28"/>
      <c r="E176" s="19"/>
      <c r="F176" s="12"/>
    </row>
    <row r="177" spans="1:6" ht="12.75" customHeight="1" x14ac:dyDescent="0.35">
      <c r="A177" s="20"/>
      <c r="B177" s="28"/>
      <c r="C177" s="20"/>
      <c r="D177" s="28"/>
      <c r="E177" s="19"/>
      <c r="F177" s="12"/>
    </row>
    <row r="178" spans="1:6" ht="12.75" customHeight="1" x14ac:dyDescent="0.35">
      <c r="A178" s="20"/>
      <c r="B178" s="28"/>
      <c r="C178" s="20"/>
      <c r="D178" s="28"/>
      <c r="E178" s="19"/>
      <c r="F178" s="12"/>
    </row>
    <row r="179" spans="1:6" ht="12.75" customHeight="1" x14ac:dyDescent="0.35">
      <c r="A179" s="20"/>
      <c r="B179" s="28"/>
      <c r="C179" s="20"/>
      <c r="D179" s="28"/>
      <c r="E179" s="19"/>
      <c r="F179" s="12"/>
    </row>
    <row r="180" spans="1:6" ht="12.75" customHeight="1" x14ac:dyDescent="0.35">
      <c r="A180" s="20"/>
      <c r="B180" s="28"/>
      <c r="C180" s="20"/>
      <c r="D180" s="28"/>
      <c r="E180" s="19"/>
      <c r="F180" s="12"/>
    </row>
    <row r="181" spans="1:6" ht="12.75" customHeight="1" x14ac:dyDescent="0.35">
      <c r="A181" s="20"/>
      <c r="B181" s="28"/>
      <c r="C181" s="20"/>
      <c r="D181" s="28"/>
      <c r="E181" s="19"/>
      <c r="F181" s="12"/>
    </row>
    <row r="182" spans="1:6" ht="12.75" customHeight="1" x14ac:dyDescent="0.35">
      <c r="A182" s="20"/>
      <c r="B182" s="28"/>
      <c r="C182" s="20"/>
      <c r="D182" s="28"/>
      <c r="E182" s="19"/>
      <c r="F182" s="12"/>
    </row>
    <row r="183" spans="1:6" ht="12.75" customHeight="1" x14ac:dyDescent="0.35">
      <c r="A183" s="20"/>
      <c r="B183" s="28"/>
      <c r="C183" s="20"/>
      <c r="D183" s="28"/>
      <c r="E183" s="19"/>
      <c r="F183" s="12"/>
    </row>
    <row r="184" spans="1:6" ht="12.75" customHeight="1" x14ac:dyDescent="0.35">
      <c r="A184" s="20"/>
      <c r="B184" s="28"/>
      <c r="C184" s="20"/>
      <c r="D184" s="28"/>
      <c r="E184" s="19"/>
      <c r="F184" s="12"/>
    </row>
    <row r="185" spans="1:6" ht="12.75" customHeight="1" x14ac:dyDescent="0.35">
      <c r="A185" s="20"/>
      <c r="B185" s="28"/>
      <c r="C185" s="20"/>
      <c r="D185" s="28"/>
      <c r="E185" s="19"/>
      <c r="F185" s="12"/>
    </row>
    <row r="186" spans="1:6" ht="12.75" customHeight="1" x14ac:dyDescent="0.35">
      <c r="A186" s="20"/>
      <c r="B186" s="28"/>
      <c r="C186" s="20"/>
      <c r="D186" s="28"/>
      <c r="E186" s="19"/>
      <c r="F186" s="12"/>
    </row>
    <row r="187" spans="1:6" ht="12.75" customHeight="1" x14ac:dyDescent="0.35">
      <c r="A187" s="20"/>
      <c r="B187" s="28"/>
      <c r="C187" s="20"/>
      <c r="D187" s="28"/>
      <c r="E187" s="17"/>
      <c r="F187" s="12"/>
    </row>
    <row r="188" spans="1:6" ht="12.75" customHeight="1" x14ac:dyDescent="0.35">
      <c r="A188" s="20"/>
      <c r="B188" s="28"/>
      <c r="C188" s="20"/>
      <c r="D188" s="28"/>
      <c r="E188" s="19"/>
      <c r="F188" s="12"/>
    </row>
    <row r="189" spans="1:6" ht="12.75" customHeight="1" x14ac:dyDescent="0.35">
      <c r="A189" s="20"/>
      <c r="B189" s="28"/>
      <c r="C189" s="20"/>
      <c r="D189" s="28"/>
      <c r="E189" s="19"/>
      <c r="F189" s="12"/>
    </row>
    <row r="190" spans="1:6" ht="12.75" customHeight="1" x14ac:dyDescent="0.35">
      <c r="A190" s="20"/>
      <c r="B190" s="28"/>
      <c r="C190" s="20"/>
      <c r="D190" s="28"/>
      <c r="E190" s="19"/>
      <c r="F190" s="12"/>
    </row>
    <row r="191" spans="1:6" ht="12.75" customHeight="1" x14ac:dyDescent="0.35">
      <c r="A191" s="20"/>
      <c r="B191" s="28"/>
      <c r="C191" s="20"/>
      <c r="D191" s="28"/>
      <c r="E191" s="19"/>
      <c r="F191" s="12"/>
    </row>
    <row r="192" spans="1:6" ht="12.75" customHeight="1" x14ac:dyDescent="0.35">
      <c r="A192" s="20"/>
      <c r="B192" s="28"/>
      <c r="C192" s="20"/>
      <c r="D192" s="28"/>
      <c r="E192" s="19"/>
      <c r="F192" s="12"/>
    </row>
    <row r="193" spans="1:6" ht="12.75" customHeight="1" x14ac:dyDescent="0.35">
      <c r="A193" s="20"/>
      <c r="B193" s="28"/>
      <c r="C193" s="20"/>
      <c r="D193" s="28"/>
      <c r="E193" s="19"/>
      <c r="F193" s="12"/>
    </row>
    <row r="194" spans="1:6" ht="12.75" customHeight="1" x14ac:dyDescent="0.35">
      <c r="A194" s="20"/>
      <c r="B194" s="28"/>
      <c r="C194" s="20"/>
      <c r="D194" s="28"/>
      <c r="E194" s="19"/>
      <c r="F194" s="12"/>
    </row>
    <row r="195" spans="1:6" ht="12.75" customHeight="1" x14ac:dyDescent="0.35">
      <c r="A195" s="20"/>
      <c r="B195" s="28"/>
      <c r="C195" s="20"/>
      <c r="D195" s="28"/>
      <c r="E195" s="19"/>
      <c r="F195" s="12"/>
    </row>
    <row r="196" spans="1:6" ht="12.75" customHeight="1" x14ac:dyDescent="0.35">
      <c r="A196" s="20"/>
      <c r="B196" s="28"/>
      <c r="C196" s="20"/>
      <c r="D196" s="28"/>
      <c r="E196" s="19"/>
      <c r="F196" s="12"/>
    </row>
    <row r="197" spans="1:6" ht="12.75" customHeight="1" x14ac:dyDescent="0.35">
      <c r="A197" s="20"/>
      <c r="B197" s="28"/>
      <c r="C197" s="20"/>
      <c r="D197" s="28"/>
      <c r="E197" s="19"/>
      <c r="F197" s="12"/>
    </row>
    <row r="198" spans="1:6" ht="12.75" customHeight="1" x14ac:dyDescent="0.35">
      <c r="A198" s="20"/>
      <c r="B198" s="28"/>
      <c r="C198" s="20"/>
      <c r="D198" s="28"/>
      <c r="E198" s="17"/>
      <c r="F198" s="12"/>
    </row>
    <row r="199" spans="1:6" ht="12.75" customHeight="1" x14ac:dyDescent="0.35">
      <c r="A199" s="20"/>
      <c r="B199" s="28"/>
      <c r="C199" s="20"/>
      <c r="D199" s="28"/>
      <c r="E199" s="19"/>
      <c r="F199" s="12"/>
    </row>
    <row r="200" spans="1:6" ht="12.75" customHeight="1" x14ac:dyDescent="0.35">
      <c r="A200" s="20"/>
      <c r="B200" s="28"/>
      <c r="C200" s="20"/>
      <c r="D200" s="28"/>
      <c r="E200" s="19"/>
      <c r="F200" s="12"/>
    </row>
    <row r="201" spans="1:6" ht="12.75" customHeight="1" x14ac:dyDescent="0.35">
      <c r="A201" s="20"/>
      <c r="B201" s="28"/>
      <c r="C201" s="20"/>
      <c r="D201" s="28"/>
      <c r="E201" s="19"/>
      <c r="F201" s="12"/>
    </row>
    <row r="202" spans="1:6" ht="12.75" customHeight="1" x14ac:dyDescent="0.35">
      <c r="A202" s="20"/>
      <c r="B202" s="28"/>
      <c r="C202" s="20"/>
      <c r="D202" s="28"/>
      <c r="E202" s="19"/>
      <c r="F202" s="12"/>
    </row>
    <row r="203" spans="1:6" ht="12.75" customHeight="1" x14ac:dyDescent="0.35">
      <c r="A203" s="20"/>
      <c r="B203" s="28"/>
      <c r="C203" s="20"/>
      <c r="D203" s="28"/>
      <c r="E203" s="19"/>
      <c r="F203" s="12"/>
    </row>
    <row r="204" spans="1:6" ht="12.75" customHeight="1" x14ac:dyDescent="0.35">
      <c r="A204" s="20"/>
      <c r="B204" s="28"/>
      <c r="C204" s="20"/>
      <c r="D204" s="28"/>
      <c r="E204" s="19"/>
      <c r="F204" s="12"/>
    </row>
    <row r="205" spans="1:6" ht="12.75" customHeight="1" x14ac:dyDescent="0.35">
      <c r="A205" s="20"/>
      <c r="B205" s="28"/>
      <c r="C205" s="20"/>
      <c r="D205" s="28"/>
      <c r="E205" s="19"/>
      <c r="F205" s="12"/>
    </row>
    <row r="206" spans="1:6" ht="12.75" customHeight="1" x14ac:dyDescent="0.35">
      <c r="A206" s="20"/>
      <c r="B206" s="28"/>
      <c r="C206" s="20"/>
      <c r="D206" s="28"/>
      <c r="E206" s="19"/>
      <c r="F206" s="12"/>
    </row>
    <row r="207" spans="1:6" ht="12.75" customHeight="1" x14ac:dyDescent="0.35">
      <c r="A207" s="20"/>
      <c r="B207" s="28"/>
      <c r="C207" s="20"/>
      <c r="D207" s="28"/>
      <c r="E207" s="19"/>
      <c r="F207" s="12"/>
    </row>
    <row r="208" spans="1:6" ht="12.75" customHeight="1" x14ac:dyDescent="0.35">
      <c r="A208" s="20"/>
      <c r="B208" s="28"/>
      <c r="C208" s="20"/>
      <c r="D208" s="28"/>
      <c r="E208" s="19"/>
      <c r="F208" s="12"/>
    </row>
    <row r="209" spans="1:6" ht="12.75" customHeight="1" x14ac:dyDescent="0.35">
      <c r="A209" s="20"/>
      <c r="B209" s="28"/>
      <c r="C209" s="20"/>
      <c r="D209" s="28"/>
      <c r="E209" s="19"/>
      <c r="F209" s="12"/>
    </row>
    <row r="210" spans="1:6" ht="12.75" customHeight="1" x14ac:dyDescent="0.35">
      <c r="A210" s="20"/>
      <c r="B210" s="28"/>
      <c r="C210" s="20"/>
      <c r="D210" s="28"/>
      <c r="E210" s="19"/>
      <c r="F210" s="12"/>
    </row>
    <row r="211" spans="1:6" ht="12.75" customHeight="1" x14ac:dyDescent="0.35">
      <c r="A211" s="20"/>
      <c r="B211" s="28"/>
      <c r="C211" s="20"/>
      <c r="D211" s="28"/>
      <c r="E211" s="19"/>
      <c r="F211" s="12"/>
    </row>
    <row r="212" spans="1:6" ht="12.75" customHeight="1" x14ac:dyDescent="0.35">
      <c r="A212" s="20"/>
      <c r="B212" s="28"/>
      <c r="C212" s="20"/>
      <c r="D212" s="28"/>
      <c r="E212" s="19"/>
      <c r="F212" s="12"/>
    </row>
    <row r="213" spans="1:6" ht="12.75" customHeight="1" x14ac:dyDescent="0.35">
      <c r="A213" s="20"/>
      <c r="B213" s="28"/>
      <c r="C213" s="20"/>
      <c r="D213" s="28"/>
      <c r="E213" s="19"/>
      <c r="F213" s="12"/>
    </row>
    <row r="214" spans="1:6" ht="12.75" customHeight="1" x14ac:dyDescent="0.35">
      <c r="A214" s="20"/>
      <c r="B214" s="28"/>
      <c r="C214" s="20"/>
      <c r="D214" s="28"/>
      <c r="E214" s="19"/>
      <c r="F214" s="12"/>
    </row>
    <row r="215" spans="1:6" ht="12.75" customHeight="1" x14ac:dyDescent="0.35">
      <c r="A215" s="20"/>
      <c r="B215" s="28"/>
      <c r="C215" s="20"/>
      <c r="D215" s="28"/>
      <c r="E215" s="19"/>
      <c r="F215" s="12"/>
    </row>
    <row r="216" spans="1:6" ht="12.75" customHeight="1" x14ac:dyDescent="0.35">
      <c r="A216" s="20"/>
      <c r="B216" s="28"/>
      <c r="C216" s="20"/>
      <c r="D216" s="28"/>
      <c r="E216" s="19"/>
      <c r="F216" s="12"/>
    </row>
    <row r="217" spans="1:6" ht="12.75" customHeight="1" x14ac:dyDescent="0.35">
      <c r="A217" s="20"/>
      <c r="B217" s="28"/>
      <c r="C217" s="20"/>
      <c r="D217" s="28"/>
      <c r="E217" s="19"/>
      <c r="F217" s="12"/>
    </row>
    <row r="218" spans="1:6" ht="12.75" customHeight="1" x14ac:dyDescent="0.35">
      <c r="A218" s="20"/>
      <c r="B218" s="28"/>
      <c r="C218" s="20"/>
      <c r="D218" s="28"/>
      <c r="E218" s="19"/>
      <c r="F218" s="12"/>
    </row>
    <row r="219" spans="1:6" ht="12.75" customHeight="1" x14ac:dyDescent="0.35">
      <c r="A219" s="20"/>
      <c r="B219" s="28"/>
      <c r="C219" s="20"/>
      <c r="D219" s="28"/>
      <c r="E219" s="19"/>
      <c r="F219" s="12"/>
    </row>
    <row r="220" spans="1:6" ht="12.75" customHeight="1" x14ac:dyDescent="0.35">
      <c r="A220" s="20"/>
      <c r="B220" s="28"/>
      <c r="C220" s="20"/>
      <c r="D220" s="28"/>
      <c r="E220" s="19"/>
      <c r="F220" s="12"/>
    </row>
    <row r="221" spans="1:6" ht="12.75" customHeight="1" x14ac:dyDescent="0.35">
      <c r="A221" s="20"/>
      <c r="B221" s="28"/>
      <c r="C221" s="20"/>
      <c r="D221" s="28"/>
      <c r="E221" s="19"/>
      <c r="F221" s="12"/>
    </row>
    <row r="222" spans="1:6" ht="12.75" customHeight="1" x14ac:dyDescent="0.35">
      <c r="A222" s="20"/>
      <c r="B222" s="28"/>
      <c r="C222" s="20"/>
      <c r="D222" s="28"/>
      <c r="E222" s="19"/>
      <c r="F222" s="12"/>
    </row>
    <row r="223" spans="1:6" ht="12.75" customHeight="1" x14ac:dyDescent="0.35">
      <c r="A223" s="20"/>
      <c r="B223" s="28"/>
      <c r="C223" s="20"/>
      <c r="D223" s="28"/>
      <c r="E223" s="19"/>
      <c r="F223" s="12"/>
    </row>
    <row r="224" spans="1:6" ht="12.75" customHeight="1" x14ac:dyDescent="0.35">
      <c r="A224" s="20"/>
      <c r="B224" s="28"/>
      <c r="C224" s="20"/>
      <c r="D224" s="28"/>
      <c r="E224" s="19"/>
      <c r="F224" s="12"/>
    </row>
    <row r="225" spans="1:6" ht="12.75" customHeight="1" x14ac:dyDescent="0.35">
      <c r="A225" s="20"/>
      <c r="B225" s="28"/>
      <c r="C225" s="20"/>
      <c r="D225" s="28"/>
      <c r="E225" s="19"/>
      <c r="F225" s="12"/>
    </row>
    <row r="226" spans="1:6" ht="12.75" customHeight="1" x14ac:dyDescent="0.35">
      <c r="A226" s="20"/>
      <c r="B226" s="28"/>
      <c r="C226" s="20"/>
      <c r="D226" s="28"/>
      <c r="E226" s="19"/>
      <c r="F226" s="12"/>
    </row>
    <row r="227" spans="1:6" ht="12.75" customHeight="1" x14ac:dyDescent="0.35">
      <c r="A227" s="20"/>
      <c r="B227" s="28"/>
      <c r="C227" s="20"/>
      <c r="D227" s="28"/>
      <c r="E227" s="19"/>
      <c r="F227" s="12"/>
    </row>
    <row r="228" spans="1:6" ht="12.75" customHeight="1" x14ac:dyDescent="0.35">
      <c r="A228" s="20"/>
      <c r="B228" s="28"/>
      <c r="C228" s="20"/>
      <c r="D228" s="28"/>
      <c r="E228" s="19"/>
      <c r="F228" s="12"/>
    </row>
    <row r="229" spans="1:6" ht="12.75" customHeight="1" x14ac:dyDescent="0.35">
      <c r="A229" s="20"/>
      <c r="B229" s="28"/>
      <c r="C229" s="20"/>
      <c r="D229" s="28"/>
      <c r="E229" s="19"/>
      <c r="F229" s="12"/>
    </row>
    <row r="230" spans="1:6" ht="12.75" customHeight="1" x14ac:dyDescent="0.35">
      <c r="A230" s="20"/>
      <c r="B230" s="28"/>
      <c r="C230" s="20"/>
      <c r="D230" s="28"/>
      <c r="E230" s="19"/>
      <c r="F230" s="12"/>
    </row>
    <row r="231" spans="1:6" ht="12.75" customHeight="1" x14ac:dyDescent="0.35">
      <c r="A231" s="20"/>
      <c r="B231" s="28"/>
      <c r="C231" s="20"/>
      <c r="D231" s="28"/>
      <c r="E231" s="19"/>
      <c r="F231" s="12"/>
    </row>
    <row r="232" spans="1:6" ht="12.75" customHeight="1" x14ac:dyDescent="0.35">
      <c r="A232" s="20"/>
      <c r="B232" s="28"/>
      <c r="C232" s="20"/>
      <c r="D232" s="28"/>
      <c r="E232" s="19"/>
      <c r="F232" s="12"/>
    </row>
    <row r="233" spans="1:6" ht="12.75" customHeight="1" x14ac:dyDescent="0.35">
      <c r="A233" s="20"/>
      <c r="B233" s="28"/>
      <c r="C233" s="20"/>
      <c r="D233" s="28"/>
      <c r="E233" s="19"/>
      <c r="F233" s="12"/>
    </row>
    <row r="234" spans="1:6" ht="12.75" customHeight="1" x14ac:dyDescent="0.35">
      <c r="A234" s="20"/>
      <c r="B234" s="28"/>
      <c r="C234" s="20"/>
      <c r="D234" s="28"/>
      <c r="E234" s="19"/>
      <c r="F234" s="12"/>
    </row>
    <row r="235" spans="1:6" ht="12.75" customHeight="1" x14ac:dyDescent="0.35">
      <c r="A235" s="20"/>
      <c r="B235" s="28"/>
      <c r="C235" s="20"/>
      <c r="D235" s="28"/>
      <c r="E235" s="19"/>
      <c r="F235" s="12"/>
    </row>
    <row r="236" spans="1:6" ht="12.75" customHeight="1" x14ac:dyDescent="0.35">
      <c r="A236" s="20"/>
      <c r="B236" s="28"/>
      <c r="C236" s="20"/>
      <c r="D236" s="28"/>
      <c r="E236" s="19"/>
      <c r="F236" s="12"/>
    </row>
    <row r="237" spans="1:6" ht="12.75" customHeight="1" x14ac:dyDescent="0.35">
      <c r="A237" s="20"/>
      <c r="B237" s="28"/>
      <c r="C237" s="20"/>
      <c r="D237" s="28"/>
      <c r="E237" s="19"/>
      <c r="F237" s="12"/>
    </row>
    <row r="238" spans="1:6" ht="12.75" customHeight="1" x14ac:dyDescent="0.35">
      <c r="A238" s="20"/>
      <c r="B238" s="28"/>
      <c r="C238" s="20"/>
      <c r="D238" s="28"/>
      <c r="E238" s="19"/>
      <c r="F238" s="12"/>
    </row>
    <row r="239" spans="1:6" ht="12.75" customHeight="1" x14ac:dyDescent="0.35">
      <c r="A239" s="20"/>
      <c r="B239" s="28"/>
      <c r="C239" s="20"/>
      <c r="D239" s="28"/>
      <c r="E239" s="19"/>
      <c r="F239" s="12"/>
    </row>
    <row r="240" spans="1:6" ht="12.75" customHeight="1" x14ac:dyDescent="0.35">
      <c r="A240" s="20"/>
      <c r="B240" s="28"/>
      <c r="C240" s="20"/>
      <c r="D240" s="28"/>
      <c r="E240" s="19"/>
      <c r="F240" s="12"/>
    </row>
    <row r="241" spans="1:6" ht="12.75" customHeight="1" x14ac:dyDescent="0.35">
      <c r="A241" s="20"/>
      <c r="B241" s="28"/>
      <c r="C241" s="20"/>
      <c r="D241" s="28"/>
      <c r="E241" s="17"/>
      <c r="F241" s="12"/>
    </row>
    <row r="242" spans="1:6" ht="12.75" customHeight="1" x14ac:dyDescent="0.35">
      <c r="A242" s="20"/>
      <c r="B242" s="28"/>
      <c r="C242" s="20"/>
      <c r="D242" s="28"/>
      <c r="E242" s="19"/>
      <c r="F242" s="12"/>
    </row>
    <row r="243" spans="1:6" ht="12.75" customHeight="1" x14ac:dyDescent="0.35">
      <c r="A243" s="20"/>
      <c r="B243" s="28"/>
      <c r="C243" s="20"/>
      <c r="D243" s="28"/>
      <c r="E243" s="19"/>
      <c r="F243" s="12"/>
    </row>
    <row r="244" spans="1:6" ht="12.75" customHeight="1" x14ac:dyDescent="0.35">
      <c r="A244" s="20"/>
      <c r="B244" s="28"/>
      <c r="C244" s="20"/>
      <c r="D244" s="28"/>
      <c r="E244" s="19"/>
      <c r="F244" s="12"/>
    </row>
    <row r="245" spans="1:6" ht="12.75" customHeight="1" x14ac:dyDescent="0.35">
      <c r="A245" s="20"/>
      <c r="B245" s="28"/>
      <c r="C245" s="20"/>
      <c r="D245" s="28"/>
      <c r="E245" s="19"/>
      <c r="F245" s="12"/>
    </row>
    <row r="246" spans="1:6" ht="12.75" customHeight="1" x14ac:dyDescent="0.35">
      <c r="A246" s="20"/>
      <c r="B246" s="28"/>
      <c r="C246" s="20"/>
      <c r="D246" s="28"/>
      <c r="E246" s="19"/>
      <c r="F246" s="12"/>
    </row>
    <row r="247" spans="1:6" ht="12.75" customHeight="1" x14ac:dyDescent="0.35">
      <c r="A247" s="20"/>
      <c r="B247" s="28"/>
      <c r="C247" s="20"/>
      <c r="D247" s="28"/>
      <c r="E247" s="19"/>
      <c r="F247" s="12"/>
    </row>
    <row r="248" spans="1:6" ht="12.75" customHeight="1" x14ac:dyDescent="0.35">
      <c r="A248" s="20"/>
      <c r="B248" s="28"/>
      <c r="C248" s="20"/>
      <c r="D248" s="28"/>
      <c r="E248" s="17"/>
      <c r="F248" s="12"/>
    </row>
    <row r="249" spans="1:6" ht="12.75" customHeight="1" x14ac:dyDescent="0.35">
      <c r="A249" s="20"/>
      <c r="B249" s="28"/>
      <c r="C249" s="20"/>
      <c r="D249" s="28"/>
      <c r="E249" s="19"/>
      <c r="F249" s="12"/>
    </row>
    <row r="250" spans="1:6" ht="12.75" customHeight="1" x14ac:dyDescent="0.35">
      <c r="A250" s="20"/>
      <c r="B250" s="28"/>
      <c r="C250" s="20"/>
      <c r="D250" s="28"/>
      <c r="E250" s="19"/>
      <c r="F250" s="12"/>
    </row>
    <row r="251" spans="1:6" ht="12.75" customHeight="1" x14ac:dyDescent="0.35">
      <c r="A251" s="20"/>
      <c r="B251" s="28"/>
      <c r="C251" s="20"/>
      <c r="D251" s="28"/>
      <c r="E251" s="17"/>
      <c r="F251" s="12"/>
    </row>
    <row r="252" spans="1:6" ht="12.75" customHeight="1" x14ac:dyDescent="0.35">
      <c r="A252" s="20"/>
      <c r="B252" s="28"/>
      <c r="C252" s="20"/>
      <c r="D252" s="28"/>
      <c r="E252" s="19"/>
      <c r="F252" s="12"/>
    </row>
    <row r="253" spans="1:6" ht="12.75" customHeight="1" x14ac:dyDescent="0.35">
      <c r="A253" s="20"/>
      <c r="B253" s="28"/>
      <c r="C253" s="20"/>
      <c r="D253" s="28"/>
      <c r="E253" s="19"/>
      <c r="F253" s="12"/>
    </row>
    <row r="254" spans="1:6" ht="12.75" customHeight="1" x14ac:dyDescent="0.35">
      <c r="A254" s="20"/>
      <c r="B254" s="28"/>
      <c r="C254" s="20"/>
      <c r="D254" s="28"/>
      <c r="E254" s="19"/>
      <c r="F254" s="12"/>
    </row>
    <row r="255" spans="1:6" ht="12.75" customHeight="1" x14ac:dyDescent="0.35">
      <c r="A255" s="20"/>
      <c r="B255" s="28"/>
      <c r="C255" s="20"/>
      <c r="D255" s="28"/>
      <c r="E255" s="19"/>
      <c r="F255" s="12"/>
    </row>
    <row r="256" spans="1:6" ht="12.75" customHeight="1" x14ac:dyDescent="0.35">
      <c r="A256" s="20"/>
      <c r="B256" s="28"/>
      <c r="C256" s="20"/>
      <c r="D256" s="28"/>
      <c r="E256" s="19"/>
      <c r="F256" s="12"/>
    </row>
    <row r="257" spans="1:6" ht="12.75" customHeight="1" x14ac:dyDescent="0.35">
      <c r="A257" s="20"/>
      <c r="B257" s="28"/>
      <c r="C257" s="20"/>
      <c r="D257" s="28"/>
      <c r="E257" s="19"/>
      <c r="F257" s="12"/>
    </row>
    <row r="258" spans="1:6" ht="12.75" customHeight="1" x14ac:dyDescent="0.35">
      <c r="A258" s="20"/>
      <c r="B258" s="28"/>
      <c r="C258" s="20"/>
      <c r="D258" s="28"/>
      <c r="E258" s="19"/>
      <c r="F258" s="12"/>
    </row>
    <row r="259" spans="1:6" ht="12.75" customHeight="1" x14ac:dyDescent="0.35">
      <c r="A259" s="20"/>
      <c r="B259" s="28"/>
      <c r="C259" s="20"/>
      <c r="D259" s="28"/>
      <c r="E259" s="19"/>
      <c r="F259" s="12"/>
    </row>
    <row r="260" spans="1:6" ht="12.75" customHeight="1" x14ac:dyDescent="0.35">
      <c r="A260" s="20"/>
      <c r="B260" s="28"/>
      <c r="C260" s="20"/>
      <c r="D260" s="28"/>
      <c r="E260" s="17"/>
      <c r="F260" s="12"/>
    </row>
    <row r="261" spans="1:6" ht="12.75" customHeight="1" x14ac:dyDescent="0.35">
      <c r="A261" s="20"/>
      <c r="B261" s="28"/>
      <c r="C261" s="20"/>
      <c r="D261" s="28"/>
      <c r="E261" s="19"/>
      <c r="F261" s="12"/>
    </row>
    <row r="262" spans="1:6" ht="12.75" customHeight="1" x14ac:dyDescent="0.35">
      <c r="A262" s="20"/>
      <c r="B262" s="28"/>
      <c r="C262" s="20"/>
      <c r="D262" s="28"/>
      <c r="E262" s="17"/>
      <c r="F262" s="12"/>
    </row>
    <row r="263" spans="1:6" ht="12.75" customHeight="1" x14ac:dyDescent="0.35">
      <c r="A263" s="20"/>
      <c r="B263" s="28"/>
      <c r="C263" s="20"/>
      <c r="D263" s="28"/>
      <c r="E263" s="19"/>
      <c r="F263" s="12"/>
    </row>
    <row r="264" spans="1:6" ht="12.75" customHeight="1" x14ac:dyDescent="0.35">
      <c r="A264" s="20"/>
      <c r="B264" s="28"/>
      <c r="C264" s="20"/>
      <c r="D264" s="28"/>
      <c r="E264" s="19"/>
      <c r="F264" s="12"/>
    </row>
    <row r="265" spans="1:6" ht="12.75" customHeight="1" x14ac:dyDescent="0.35">
      <c r="A265" s="20"/>
      <c r="B265" s="28"/>
      <c r="C265" s="20"/>
      <c r="D265" s="28"/>
      <c r="E265" s="19"/>
      <c r="F265" s="12"/>
    </row>
    <row r="266" spans="1:6" ht="12.75" customHeight="1" x14ac:dyDescent="0.35">
      <c r="A266" s="20"/>
      <c r="B266" s="28"/>
      <c r="C266" s="20"/>
      <c r="D266" s="28"/>
      <c r="E266" s="19"/>
      <c r="F266" s="12"/>
    </row>
    <row r="267" spans="1:6" ht="12.75" customHeight="1" x14ac:dyDescent="0.35">
      <c r="A267" s="20"/>
      <c r="B267" s="28"/>
      <c r="C267" s="20"/>
      <c r="D267" s="28"/>
      <c r="E267" s="19"/>
      <c r="F267" s="12"/>
    </row>
    <row r="268" spans="1:6" ht="12.75" customHeight="1" x14ac:dyDescent="0.35">
      <c r="A268" s="20"/>
      <c r="B268" s="28"/>
      <c r="C268" s="20"/>
      <c r="D268" s="28"/>
      <c r="E268" s="17"/>
      <c r="F268" s="12"/>
    </row>
    <row r="269" spans="1:6" ht="12.75" customHeight="1" x14ac:dyDescent="0.35">
      <c r="A269" s="20"/>
      <c r="B269" s="28"/>
      <c r="C269" s="20"/>
      <c r="D269" s="28"/>
      <c r="E269" s="19"/>
      <c r="F269" s="12"/>
    </row>
    <row r="270" spans="1:6" ht="12.75" customHeight="1" x14ac:dyDescent="0.35">
      <c r="A270" s="20"/>
      <c r="B270" s="28"/>
      <c r="C270" s="20"/>
      <c r="D270" s="28"/>
      <c r="E270" s="19"/>
      <c r="F270" s="12"/>
    </row>
    <row r="271" spans="1:6" ht="12.75" customHeight="1" x14ac:dyDescent="0.35">
      <c r="A271" s="20"/>
      <c r="B271" s="28"/>
      <c r="C271" s="20"/>
      <c r="D271" s="28"/>
      <c r="E271" s="19"/>
      <c r="F271" s="12"/>
    </row>
    <row r="272" spans="1:6" ht="12.75" customHeight="1" x14ac:dyDescent="0.35">
      <c r="A272" s="20"/>
      <c r="B272" s="28"/>
      <c r="C272" s="20"/>
      <c r="D272" s="28"/>
      <c r="E272" s="19"/>
      <c r="F272" s="12"/>
    </row>
    <row r="273" spans="1:6" ht="12.75" customHeight="1" x14ac:dyDescent="0.35">
      <c r="A273" s="20"/>
      <c r="B273" s="28"/>
      <c r="C273" s="20"/>
      <c r="D273" s="28"/>
      <c r="E273" s="17"/>
      <c r="F273" s="12"/>
    </row>
    <row r="274" spans="1:6" ht="12.75" customHeight="1" x14ac:dyDescent="0.35">
      <c r="A274" s="20"/>
      <c r="B274" s="28"/>
      <c r="C274" s="20"/>
      <c r="D274" s="28"/>
      <c r="E274" s="19"/>
      <c r="F274" s="12"/>
    </row>
    <row r="275" spans="1:6" ht="12.75" customHeight="1" x14ac:dyDescent="0.35">
      <c r="A275" s="20"/>
      <c r="B275" s="28"/>
      <c r="C275" s="20"/>
      <c r="D275" s="28"/>
      <c r="E275" s="19"/>
      <c r="F275" s="12"/>
    </row>
    <row r="276" spans="1:6" ht="12.75" customHeight="1" x14ac:dyDescent="0.35">
      <c r="A276" s="20"/>
      <c r="B276" s="28"/>
      <c r="C276" s="20"/>
      <c r="D276" s="28"/>
      <c r="E276" s="19"/>
      <c r="F276" s="12"/>
    </row>
    <row r="277" spans="1:6" ht="12.75" customHeight="1" x14ac:dyDescent="0.35">
      <c r="A277" s="20"/>
      <c r="B277" s="28"/>
      <c r="C277" s="20"/>
      <c r="D277" s="28"/>
      <c r="E277" s="19"/>
      <c r="F277" s="12"/>
    </row>
    <row r="278" spans="1:6" ht="12.75" customHeight="1" x14ac:dyDescent="0.35">
      <c r="A278" s="20"/>
      <c r="B278" s="28"/>
      <c r="C278" s="20"/>
      <c r="D278" s="28"/>
      <c r="E278" s="19"/>
      <c r="F278" s="12"/>
    </row>
    <row r="279" spans="1:6" ht="12.75" customHeight="1" x14ac:dyDescent="0.35">
      <c r="A279" s="20"/>
      <c r="B279" s="28"/>
      <c r="C279" s="20"/>
      <c r="D279" s="28"/>
      <c r="E279" s="19"/>
      <c r="F279" s="12"/>
    </row>
    <row r="280" spans="1:6" ht="12.75" customHeight="1" x14ac:dyDescent="0.35">
      <c r="A280" s="20"/>
      <c r="B280" s="28"/>
      <c r="C280" s="20"/>
      <c r="D280" s="28"/>
      <c r="E280" s="19"/>
      <c r="F280" s="12"/>
    </row>
    <row r="281" spans="1:6" ht="12.75" customHeight="1" x14ac:dyDescent="0.35">
      <c r="A281" s="20"/>
      <c r="B281" s="28"/>
      <c r="C281" s="20"/>
      <c r="D281" s="28"/>
      <c r="E281" s="19"/>
      <c r="F281" s="12"/>
    </row>
    <row r="282" spans="1:6" ht="12.75" customHeight="1" x14ac:dyDescent="0.35">
      <c r="A282" s="20"/>
      <c r="B282" s="28"/>
      <c r="C282" s="20"/>
      <c r="D282" s="28"/>
      <c r="E282" s="19"/>
      <c r="F282" s="12"/>
    </row>
    <row r="283" spans="1:6" ht="12.75" customHeight="1" x14ac:dyDescent="0.35">
      <c r="A283" s="20"/>
      <c r="B283" s="28"/>
      <c r="C283" s="20"/>
      <c r="D283" s="28"/>
      <c r="E283" s="19"/>
      <c r="F283" s="12"/>
    </row>
    <row r="284" spans="1:6" ht="12.75" customHeight="1" x14ac:dyDescent="0.35">
      <c r="A284" s="20"/>
      <c r="B284" s="28"/>
      <c r="C284" s="20"/>
      <c r="D284" s="28"/>
      <c r="E284" s="19"/>
      <c r="F284" s="12"/>
    </row>
    <row r="285" spans="1:6" ht="12.75" customHeight="1" x14ac:dyDescent="0.35">
      <c r="A285" s="20"/>
      <c r="B285" s="28"/>
      <c r="C285" s="20"/>
      <c r="D285" s="28"/>
      <c r="E285" s="19"/>
      <c r="F285" s="12"/>
    </row>
    <row r="286" spans="1:6" ht="12.75" customHeight="1" x14ac:dyDescent="0.35">
      <c r="A286" s="20"/>
      <c r="B286" s="28"/>
      <c r="C286" s="20"/>
      <c r="D286" s="28"/>
      <c r="E286" s="19"/>
      <c r="F286" s="12"/>
    </row>
    <row r="287" spans="1:6" ht="12.75" customHeight="1" x14ac:dyDescent="0.35">
      <c r="A287" s="20"/>
      <c r="B287" s="28"/>
      <c r="C287" s="20"/>
      <c r="D287" s="28"/>
      <c r="E287" s="19"/>
      <c r="F287" s="12"/>
    </row>
    <row r="288" spans="1:6" ht="12.75" customHeight="1" x14ac:dyDescent="0.35">
      <c r="A288" s="20"/>
      <c r="B288" s="28"/>
      <c r="C288" s="20"/>
      <c r="D288" s="28"/>
      <c r="E288" s="17"/>
      <c r="F288" s="12"/>
    </row>
    <row r="289" spans="1:6" ht="12.75" customHeight="1" x14ac:dyDescent="0.35">
      <c r="A289" s="20"/>
      <c r="B289" s="28"/>
      <c r="C289" s="20"/>
      <c r="D289" s="28"/>
      <c r="E289" s="19"/>
      <c r="F289" s="12"/>
    </row>
    <row r="290" spans="1:6" ht="12.75" customHeight="1" x14ac:dyDescent="0.35">
      <c r="A290" s="20"/>
      <c r="B290" s="28"/>
      <c r="C290" s="20"/>
      <c r="D290" s="28"/>
      <c r="E290" s="19"/>
      <c r="F290" s="12"/>
    </row>
    <row r="291" spans="1:6" ht="12.75" customHeight="1" x14ac:dyDescent="0.35">
      <c r="A291" s="20"/>
      <c r="B291" s="28"/>
      <c r="C291" s="20"/>
      <c r="D291" s="28"/>
      <c r="E291" s="19"/>
      <c r="F291" s="12"/>
    </row>
    <row r="292" spans="1:6" ht="12.75" customHeight="1" x14ac:dyDescent="0.35">
      <c r="A292" s="20"/>
      <c r="B292" s="28"/>
      <c r="C292" s="20"/>
      <c r="D292" s="28"/>
      <c r="E292" s="19"/>
      <c r="F292" s="12"/>
    </row>
    <row r="293" spans="1:6" ht="12.75" customHeight="1" x14ac:dyDescent="0.35">
      <c r="A293" s="20"/>
      <c r="B293" s="28"/>
      <c r="C293" s="20"/>
      <c r="D293" s="28"/>
      <c r="E293" s="19"/>
      <c r="F293" s="12"/>
    </row>
    <row r="294" spans="1:6" ht="12.75" customHeight="1" x14ac:dyDescent="0.35">
      <c r="A294" s="20"/>
      <c r="B294" s="28"/>
      <c r="C294" s="20"/>
      <c r="D294" s="28"/>
      <c r="E294" s="17"/>
      <c r="F294" s="12"/>
    </row>
    <row r="295" spans="1:6" ht="12.75" customHeight="1" x14ac:dyDescent="0.35">
      <c r="A295" s="20"/>
      <c r="B295" s="28"/>
      <c r="C295" s="20"/>
      <c r="D295" s="28"/>
      <c r="E295" s="19"/>
      <c r="F295" s="12"/>
    </row>
    <row r="296" spans="1:6" ht="12.75" customHeight="1" x14ac:dyDescent="0.35">
      <c r="A296" s="20"/>
      <c r="B296" s="28"/>
      <c r="C296" s="20"/>
      <c r="D296" s="28"/>
      <c r="E296" s="17"/>
      <c r="F296" s="12"/>
    </row>
    <row r="297" spans="1:6" ht="12.75" customHeight="1" x14ac:dyDescent="0.35">
      <c r="A297" s="20"/>
      <c r="B297" s="28"/>
      <c r="C297" s="20"/>
      <c r="D297" s="28"/>
      <c r="E297" s="19"/>
      <c r="F297" s="12"/>
    </row>
    <row r="298" spans="1:6" ht="12.75" customHeight="1" x14ac:dyDescent="0.35">
      <c r="A298" s="20"/>
      <c r="B298" s="28"/>
      <c r="C298" s="20"/>
      <c r="D298" s="28"/>
      <c r="E298" s="19"/>
      <c r="F298" s="12"/>
    </row>
    <row r="299" spans="1:6" ht="12.75" customHeight="1" x14ac:dyDescent="0.35">
      <c r="A299" s="20"/>
      <c r="B299" s="28"/>
      <c r="C299" s="20"/>
      <c r="D299" s="28"/>
      <c r="E299" s="19"/>
      <c r="F299" s="12"/>
    </row>
    <row r="300" spans="1:6" ht="12.75" customHeight="1" x14ac:dyDescent="0.35">
      <c r="A300" s="20"/>
      <c r="B300" s="28"/>
      <c r="C300" s="20"/>
      <c r="D300" s="28"/>
      <c r="E300" s="19"/>
      <c r="F300" s="12"/>
    </row>
    <row r="301" spans="1:6" ht="12.75" customHeight="1" x14ac:dyDescent="0.35">
      <c r="A301" s="20"/>
      <c r="B301" s="28"/>
      <c r="C301" s="20"/>
      <c r="D301" s="28"/>
      <c r="E301" s="19"/>
      <c r="F301" s="12"/>
    </row>
    <row r="302" spans="1:6" ht="12.75" customHeight="1" x14ac:dyDescent="0.35">
      <c r="A302" s="20"/>
      <c r="B302" s="28"/>
      <c r="C302" s="20"/>
      <c r="D302" s="28"/>
      <c r="E302" s="19"/>
      <c r="F302" s="12"/>
    </row>
    <row r="303" spans="1:6" ht="12.75" customHeight="1" x14ac:dyDescent="0.35">
      <c r="A303" s="20"/>
      <c r="B303" s="28"/>
      <c r="C303" s="20"/>
      <c r="D303" s="28"/>
      <c r="E303" s="19"/>
      <c r="F303" s="12"/>
    </row>
    <row r="304" spans="1:6" ht="12.75" customHeight="1" x14ac:dyDescent="0.35">
      <c r="A304" s="20"/>
      <c r="B304" s="28"/>
      <c r="C304" s="20"/>
      <c r="D304" s="28"/>
      <c r="E304" s="17"/>
      <c r="F304" s="12"/>
    </row>
    <row r="305" spans="1:6" ht="12.75" customHeight="1" x14ac:dyDescent="0.35">
      <c r="A305" s="20"/>
      <c r="B305" s="28"/>
      <c r="C305" s="20"/>
      <c r="D305" s="28"/>
      <c r="E305" s="19"/>
      <c r="F305" s="12"/>
    </row>
    <row r="306" spans="1:6" ht="12.75" customHeight="1" x14ac:dyDescent="0.35">
      <c r="A306" s="20"/>
      <c r="B306" s="28"/>
      <c r="C306" s="20"/>
      <c r="D306" s="28"/>
      <c r="E306" s="19"/>
      <c r="F306" s="12"/>
    </row>
    <row r="307" spans="1:6" ht="12.75" customHeight="1" x14ac:dyDescent="0.35">
      <c r="A307" s="20"/>
      <c r="B307" s="28"/>
      <c r="C307" s="20"/>
      <c r="D307" s="28"/>
      <c r="E307" s="19"/>
      <c r="F307" s="12"/>
    </row>
    <row r="308" spans="1:6" ht="12.75" customHeight="1" x14ac:dyDescent="0.35">
      <c r="A308" s="20"/>
      <c r="B308" s="28"/>
      <c r="C308" s="20"/>
      <c r="D308" s="28"/>
      <c r="E308" s="19"/>
      <c r="F308" s="12"/>
    </row>
    <row r="309" spans="1:6" ht="12.75" customHeight="1" x14ac:dyDescent="0.35">
      <c r="A309" s="20"/>
      <c r="B309" s="28"/>
      <c r="C309" s="20"/>
      <c r="D309" s="28"/>
      <c r="E309" s="19"/>
      <c r="F309" s="12"/>
    </row>
    <row r="310" spans="1:6" ht="12.75" customHeight="1" x14ac:dyDescent="0.35">
      <c r="A310" s="20"/>
      <c r="B310" s="28"/>
      <c r="C310" s="20"/>
      <c r="D310" s="28"/>
      <c r="E310" s="19"/>
      <c r="F310" s="12"/>
    </row>
    <row r="311" spans="1:6" ht="12.75" customHeight="1" x14ac:dyDescent="0.35">
      <c r="A311" s="20"/>
      <c r="B311" s="28"/>
      <c r="C311" s="20"/>
      <c r="D311" s="28"/>
      <c r="E311" s="19"/>
      <c r="F311" s="12"/>
    </row>
    <row r="312" spans="1:6" ht="12.75" customHeight="1" x14ac:dyDescent="0.35">
      <c r="A312" s="20"/>
      <c r="B312" s="28"/>
      <c r="C312" s="20"/>
      <c r="D312" s="28"/>
      <c r="E312" s="19"/>
      <c r="F312" s="12"/>
    </row>
    <row r="313" spans="1:6" ht="12.75" customHeight="1" x14ac:dyDescent="0.35">
      <c r="A313" s="20"/>
      <c r="B313" s="28"/>
      <c r="C313" s="20"/>
      <c r="D313" s="28"/>
      <c r="E313" s="19"/>
      <c r="F313" s="12"/>
    </row>
    <row r="314" spans="1:6" ht="12.75" customHeight="1" x14ac:dyDescent="0.35">
      <c r="A314" s="20"/>
      <c r="B314" s="28"/>
      <c r="C314" s="20"/>
      <c r="D314" s="28"/>
      <c r="E314" s="17"/>
      <c r="F314" s="12"/>
    </row>
    <row r="315" spans="1:6" ht="12.75" customHeight="1" x14ac:dyDescent="0.35">
      <c r="A315" s="20"/>
      <c r="B315" s="28"/>
      <c r="C315" s="20"/>
      <c r="D315" s="28"/>
      <c r="E315" s="19"/>
      <c r="F315" s="12"/>
    </row>
    <row r="316" spans="1:6" ht="12.75" customHeight="1" x14ac:dyDescent="0.35">
      <c r="A316" s="20"/>
      <c r="B316" s="28"/>
      <c r="C316" s="20"/>
      <c r="D316" s="28"/>
      <c r="E316" s="19"/>
      <c r="F316" s="12"/>
    </row>
    <row r="317" spans="1:6" ht="12.75" customHeight="1" x14ac:dyDescent="0.35">
      <c r="A317" s="20"/>
      <c r="B317" s="28"/>
      <c r="C317" s="20"/>
      <c r="D317" s="28"/>
      <c r="E317" s="19"/>
      <c r="F317" s="12"/>
    </row>
    <row r="318" spans="1:6" ht="12.75" customHeight="1" x14ac:dyDescent="0.35">
      <c r="A318" s="20"/>
      <c r="B318" s="28"/>
      <c r="C318" s="20"/>
      <c r="D318" s="28"/>
      <c r="E318" s="19"/>
      <c r="F318" s="12"/>
    </row>
    <row r="319" spans="1:6" ht="12.75" customHeight="1" x14ac:dyDescent="0.35">
      <c r="A319" s="20"/>
      <c r="B319" s="28"/>
      <c r="C319" s="20"/>
      <c r="D319" s="28"/>
      <c r="E319" s="19"/>
      <c r="F319" s="12"/>
    </row>
    <row r="320" spans="1:6" ht="12.75" customHeight="1" x14ac:dyDescent="0.35">
      <c r="A320" s="20"/>
      <c r="B320" s="28"/>
      <c r="C320" s="20"/>
      <c r="D320" s="28"/>
      <c r="E320" s="19"/>
      <c r="F320" s="12"/>
    </row>
    <row r="321" spans="1:6" ht="12.75" customHeight="1" x14ac:dyDescent="0.35">
      <c r="A321" s="20"/>
      <c r="B321" s="28"/>
      <c r="C321" s="20"/>
      <c r="D321" s="28"/>
      <c r="E321" s="19"/>
      <c r="F321" s="12"/>
    </row>
    <row r="322" spans="1:6" ht="12.75" customHeight="1" x14ac:dyDescent="0.35">
      <c r="A322" s="20"/>
      <c r="B322" s="28"/>
      <c r="C322" s="20"/>
      <c r="D322" s="28"/>
      <c r="E322" s="19"/>
      <c r="F322" s="12"/>
    </row>
    <row r="323" spans="1:6" ht="12.75" customHeight="1" x14ac:dyDescent="0.35">
      <c r="A323" s="20"/>
      <c r="B323" s="28"/>
      <c r="C323" s="20"/>
      <c r="D323" s="28"/>
      <c r="E323" s="19"/>
      <c r="F323" s="12"/>
    </row>
    <row r="324" spans="1:6" ht="12.75" customHeight="1" x14ac:dyDescent="0.35">
      <c r="A324" s="20"/>
      <c r="B324" s="28"/>
      <c r="C324" s="20"/>
      <c r="D324" s="28"/>
      <c r="E324" s="19"/>
      <c r="F324" s="12"/>
    </row>
    <row r="325" spans="1:6" ht="12.75" customHeight="1" x14ac:dyDescent="0.35">
      <c r="A325" s="20"/>
      <c r="B325" s="28"/>
      <c r="C325" s="20"/>
      <c r="D325" s="28"/>
      <c r="E325" s="19"/>
      <c r="F325" s="12"/>
    </row>
    <row r="326" spans="1:6" ht="12.75" customHeight="1" x14ac:dyDescent="0.35">
      <c r="A326" s="20"/>
      <c r="B326" s="28"/>
      <c r="C326" s="20"/>
      <c r="D326" s="28"/>
      <c r="E326" s="19"/>
      <c r="F326" s="12"/>
    </row>
    <row r="327" spans="1:6" ht="12.75" customHeight="1" x14ac:dyDescent="0.35">
      <c r="A327" s="20"/>
      <c r="B327" s="28"/>
      <c r="C327" s="20"/>
      <c r="D327" s="28"/>
      <c r="E327" s="19"/>
      <c r="F327" s="12"/>
    </row>
    <row r="328" spans="1:6" ht="12.75" customHeight="1" x14ac:dyDescent="0.35">
      <c r="A328" s="20"/>
      <c r="B328" s="28"/>
      <c r="C328" s="20"/>
      <c r="D328" s="28"/>
      <c r="E328" s="19"/>
      <c r="F328" s="12"/>
    </row>
    <row r="329" spans="1:6" ht="12.75" customHeight="1" x14ac:dyDescent="0.35">
      <c r="A329" s="20"/>
      <c r="B329" s="28"/>
      <c r="C329" s="20"/>
      <c r="D329" s="28"/>
      <c r="E329" s="19"/>
      <c r="F329" s="12"/>
    </row>
    <row r="330" spans="1:6" ht="12.75" customHeight="1" x14ac:dyDescent="0.35">
      <c r="A330" s="20"/>
      <c r="B330" s="28"/>
      <c r="C330" s="20"/>
      <c r="D330" s="28"/>
      <c r="E330" s="19"/>
      <c r="F330" s="12"/>
    </row>
    <row r="331" spans="1:6" ht="12.75" customHeight="1" x14ac:dyDescent="0.35">
      <c r="A331" s="20"/>
      <c r="B331" s="28"/>
      <c r="C331" s="20"/>
      <c r="D331" s="28"/>
      <c r="E331" s="19"/>
      <c r="F331" s="12"/>
    </row>
    <row r="332" spans="1:6" ht="12.75" customHeight="1" x14ac:dyDescent="0.35">
      <c r="A332" s="20"/>
      <c r="B332" s="28"/>
      <c r="C332" s="20"/>
      <c r="D332" s="28"/>
      <c r="E332" s="19"/>
      <c r="F332" s="12"/>
    </row>
    <row r="333" spans="1:6" ht="12.75" customHeight="1" x14ac:dyDescent="0.35">
      <c r="A333" s="20"/>
      <c r="B333" s="28"/>
      <c r="C333" s="20"/>
      <c r="D333" s="28"/>
      <c r="E333" s="19"/>
      <c r="F333" s="12"/>
    </row>
    <row r="334" spans="1:6" ht="12.75" customHeight="1" x14ac:dyDescent="0.35">
      <c r="A334" s="20"/>
      <c r="B334" s="28"/>
      <c r="C334" s="20"/>
      <c r="D334" s="28"/>
      <c r="E334" s="19"/>
      <c r="F334" s="12"/>
    </row>
    <row r="335" spans="1:6" ht="12.75" customHeight="1" x14ac:dyDescent="0.35">
      <c r="A335" s="20"/>
      <c r="B335" s="28"/>
      <c r="C335" s="20"/>
      <c r="D335" s="28"/>
      <c r="E335" s="17"/>
      <c r="F335" s="12"/>
    </row>
    <row r="336" spans="1:6" ht="12.75" customHeight="1" x14ac:dyDescent="0.35">
      <c r="A336" s="20"/>
      <c r="B336" s="28"/>
      <c r="C336" s="20"/>
      <c r="D336" s="28"/>
      <c r="E336" s="19"/>
      <c r="F336" s="12"/>
    </row>
    <row r="337" spans="1:6" ht="12.75" customHeight="1" x14ac:dyDescent="0.35">
      <c r="A337" s="20"/>
      <c r="B337" s="28"/>
      <c r="C337" s="20"/>
      <c r="D337" s="28"/>
      <c r="E337" s="19"/>
      <c r="F337" s="12"/>
    </row>
    <row r="338" spans="1:6" ht="12.75" customHeight="1" x14ac:dyDescent="0.35">
      <c r="A338" s="20"/>
      <c r="B338" s="28"/>
      <c r="C338" s="20"/>
      <c r="D338" s="28"/>
      <c r="E338" s="19"/>
      <c r="F338" s="12"/>
    </row>
    <row r="339" spans="1:6" ht="12.75" customHeight="1" x14ac:dyDescent="0.35">
      <c r="A339" s="20"/>
      <c r="B339" s="28"/>
      <c r="C339" s="20"/>
      <c r="D339" s="28"/>
      <c r="E339" s="19"/>
      <c r="F339" s="12"/>
    </row>
    <row r="340" spans="1:6" ht="12.75" customHeight="1" x14ac:dyDescent="0.35">
      <c r="A340" s="20"/>
      <c r="B340" s="28"/>
      <c r="C340" s="20"/>
      <c r="D340" s="28"/>
      <c r="E340" s="19"/>
      <c r="F340" s="12"/>
    </row>
    <row r="341" spans="1:6" ht="12.75" customHeight="1" x14ac:dyDescent="0.35">
      <c r="A341" s="20"/>
      <c r="B341" s="28"/>
      <c r="C341" s="20"/>
      <c r="D341" s="28"/>
      <c r="E341" s="19"/>
      <c r="F341" s="12"/>
    </row>
    <row r="342" spans="1:6" ht="12.75" customHeight="1" x14ac:dyDescent="0.35">
      <c r="A342" s="20"/>
      <c r="B342" s="28"/>
      <c r="C342" s="20"/>
      <c r="D342" s="28"/>
      <c r="E342" s="17"/>
      <c r="F342" s="12"/>
    </row>
    <row r="343" spans="1:6" ht="12.75" customHeight="1" x14ac:dyDescent="0.35">
      <c r="A343" s="20"/>
      <c r="B343" s="28"/>
      <c r="C343" s="20"/>
      <c r="D343" s="28"/>
      <c r="E343" s="19"/>
      <c r="F343" s="12"/>
    </row>
    <row r="344" spans="1:6" ht="12.75" customHeight="1" x14ac:dyDescent="0.35">
      <c r="A344" s="20"/>
      <c r="B344" s="28"/>
      <c r="C344" s="20"/>
      <c r="D344" s="28"/>
      <c r="E344" s="19"/>
      <c r="F344" s="12"/>
    </row>
    <row r="345" spans="1:6" ht="12.75" customHeight="1" x14ac:dyDescent="0.35">
      <c r="A345" s="20"/>
      <c r="B345" s="28"/>
      <c r="C345" s="20"/>
      <c r="D345" s="28"/>
      <c r="E345" s="19"/>
      <c r="F345" s="12"/>
    </row>
    <row r="346" spans="1:6" ht="12.75" customHeight="1" x14ac:dyDescent="0.35">
      <c r="A346" s="20"/>
      <c r="B346" s="28"/>
      <c r="C346" s="20"/>
      <c r="D346" s="28"/>
      <c r="E346" s="19"/>
      <c r="F346" s="12"/>
    </row>
    <row r="347" spans="1:6" ht="12.75" customHeight="1" x14ac:dyDescent="0.35">
      <c r="A347" s="20"/>
      <c r="B347" s="28"/>
      <c r="C347" s="20"/>
      <c r="D347" s="28"/>
      <c r="E347" s="19"/>
      <c r="F347" s="12"/>
    </row>
    <row r="348" spans="1:6" ht="12.75" customHeight="1" x14ac:dyDescent="0.35">
      <c r="A348" s="20"/>
      <c r="B348" s="28"/>
      <c r="C348" s="20"/>
      <c r="D348" s="28"/>
      <c r="E348" s="17"/>
      <c r="F348" s="12"/>
    </row>
    <row r="349" spans="1:6" ht="12.75" customHeight="1" x14ac:dyDescent="0.35">
      <c r="A349" s="20"/>
      <c r="B349" s="28"/>
      <c r="C349" s="20"/>
      <c r="D349" s="28"/>
      <c r="E349" s="19"/>
      <c r="F349" s="12"/>
    </row>
    <row r="350" spans="1:6" ht="12.75" customHeight="1" x14ac:dyDescent="0.35">
      <c r="A350" s="20"/>
      <c r="B350" s="28"/>
      <c r="C350" s="20"/>
      <c r="D350" s="28"/>
      <c r="E350" s="19"/>
      <c r="F350" s="12"/>
    </row>
    <row r="351" spans="1:6" ht="12.75" customHeight="1" x14ac:dyDescent="0.35">
      <c r="A351" s="20"/>
      <c r="B351" s="28"/>
      <c r="C351" s="20"/>
      <c r="D351" s="28"/>
      <c r="E351" s="19"/>
      <c r="F351" s="12"/>
    </row>
    <row r="352" spans="1:6" ht="12.75" customHeight="1" x14ac:dyDescent="0.35">
      <c r="A352" s="20"/>
      <c r="B352" s="28"/>
      <c r="C352" s="20"/>
      <c r="D352" s="28"/>
      <c r="E352" s="19"/>
      <c r="F352" s="12"/>
    </row>
    <row r="353" spans="1:6" ht="12.75" customHeight="1" x14ac:dyDescent="0.35">
      <c r="A353" s="20"/>
      <c r="B353" s="28"/>
      <c r="C353" s="20"/>
      <c r="D353" s="28"/>
      <c r="E353" s="19"/>
      <c r="F353" s="12"/>
    </row>
    <row r="354" spans="1:6" ht="12.75" customHeight="1" x14ac:dyDescent="0.35">
      <c r="A354" s="20"/>
      <c r="B354" s="28"/>
      <c r="C354" s="20"/>
      <c r="D354" s="28"/>
      <c r="E354" s="17"/>
      <c r="F354" s="12"/>
    </row>
    <row r="355" spans="1:6" ht="12.75" customHeight="1" x14ac:dyDescent="0.35">
      <c r="A355" s="20"/>
      <c r="B355" s="28"/>
      <c r="C355" s="20"/>
      <c r="D355" s="28"/>
      <c r="E355" s="17"/>
      <c r="F355" s="12"/>
    </row>
    <row r="356" spans="1:6" ht="12.75" customHeight="1" x14ac:dyDescent="0.35">
      <c r="A356" s="20"/>
      <c r="B356" s="28"/>
      <c r="C356" s="20"/>
      <c r="D356" s="28"/>
      <c r="E356" s="17"/>
      <c r="F356" s="12"/>
    </row>
    <row r="357" spans="1:6" ht="12.75" customHeight="1" x14ac:dyDescent="0.35">
      <c r="A357" s="20"/>
      <c r="B357" s="28"/>
      <c r="C357" s="20"/>
      <c r="D357" s="28"/>
      <c r="E357" s="17"/>
      <c r="F357" s="12"/>
    </row>
    <row r="358" spans="1:6" ht="12.75" customHeight="1" x14ac:dyDescent="0.35">
      <c r="A358" s="20"/>
      <c r="B358" s="28"/>
      <c r="C358" s="20"/>
      <c r="D358" s="28"/>
      <c r="E358" s="17"/>
      <c r="F358" s="12"/>
    </row>
    <row r="359" spans="1:6" ht="12.75" customHeight="1" x14ac:dyDescent="0.35">
      <c r="A359" s="20"/>
      <c r="B359" s="28"/>
      <c r="C359" s="20"/>
      <c r="D359" s="28"/>
      <c r="E359" s="19"/>
      <c r="F359" s="12"/>
    </row>
    <row r="360" spans="1:6" ht="12.75" customHeight="1" x14ac:dyDescent="0.35">
      <c r="A360" s="20"/>
      <c r="B360" s="28"/>
      <c r="C360" s="20"/>
      <c r="D360" s="28"/>
      <c r="E360" s="17"/>
      <c r="F360" s="12"/>
    </row>
    <row r="361" spans="1:6" ht="12.75" customHeight="1" x14ac:dyDescent="0.35">
      <c r="A361" s="20"/>
      <c r="B361" s="28"/>
      <c r="C361" s="20"/>
      <c r="D361" s="28"/>
      <c r="E361" s="17"/>
      <c r="F361" s="12"/>
    </row>
    <row r="362" spans="1:6" ht="12.75" customHeight="1" x14ac:dyDescent="0.35">
      <c r="A362" s="20"/>
      <c r="B362" s="28"/>
      <c r="C362" s="20"/>
      <c r="D362" s="28"/>
      <c r="E362" s="17"/>
      <c r="F362" s="12"/>
    </row>
    <row r="363" spans="1:6" ht="12.75" customHeight="1" x14ac:dyDescent="0.35">
      <c r="A363" s="20"/>
      <c r="B363" s="28"/>
      <c r="C363" s="20"/>
      <c r="D363" s="28"/>
      <c r="E363" s="19"/>
      <c r="F363" s="12"/>
    </row>
    <row r="364" spans="1:6" ht="12.75" customHeight="1" x14ac:dyDescent="0.35">
      <c r="A364" s="20"/>
      <c r="B364" s="28"/>
      <c r="C364" s="20"/>
      <c r="D364" s="28"/>
      <c r="E364" s="17"/>
      <c r="F364" s="12"/>
    </row>
    <row r="365" spans="1:6" ht="12.75" customHeight="1" x14ac:dyDescent="0.35">
      <c r="A365" s="20"/>
      <c r="B365" s="28"/>
      <c r="C365" s="20"/>
      <c r="D365" s="28"/>
      <c r="E365" s="19"/>
      <c r="F365" s="12"/>
    </row>
    <row r="366" spans="1:6" ht="12.75" customHeight="1" x14ac:dyDescent="0.35">
      <c r="A366" s="20"/>
      <c r="B366" s="28"/>
      <c r="C366" s="20"/>
      <c r="D366" s="28"/>
      <c r="E366" s="19"/>
      <c r="F366" s="12"/>
    </row>
    <row r="367" spans="1:6" ht="12.75" customHeight="1" x14ac:dyDescent="0.35">
      <c r="A367" s="20"/>
      <c r="B367" s="28"/>
      <c r="C367" s="20"/>
      <c r="D367" s="28"/>
      <c r="E367" s="19"/>
      <c r="F367" s="12"/>
    </row>
    <row r="368" spans="1:6" ht="12.75" customHeight="1" x14ac:dyDescent="0.35">
      <c r="A368" s="20"/>
      <c r="B368" s="28"/>
      <c r="C368" s="20"/>
      <c r="D368" s="28"/>
      <c r="E368" s="19"/>
      <c r="F368" s="12"/>
    </row>
    <row r="369" spans="1:6" ht="12.75" customHeight="1" x14ac:dyDescent="0.35">
      <c r="A369" s="20"/>
      <c r="B369" s="28"/>
      <c r="C369" s="20"/>
      <c r="D369" s="28"/>
      <c r="E369" s="19"/>
      <c r="F369" s="12"/>
    </row>
    <row r="370" spans="1:6" ht="12.75" customHeight="1" x14ac:dyDescent="0.35">
      <c r="A370" s="20"/>
      <c r="B370" s="28"/>
      <c r="C370" s="20"/>
      <c r="D370" s="28"/>
      <c r="E370" s="17"/>
      <c r="F370" s="12"/>
    </row>
    <row r="371" spans="1:6" ht="12.75" customHeight="1" x14ac:dyDescent="0.35">
      <c r="A371" s="20"/>
      <c r="B371" s="28"/>
      <c r="C371" s="20"/>
      <c r="D371" s="28"/>
      <c r="E371" s="19"/>
      <c r="F371" s="12"/>
    </row>
    <row r="372" spans="1:6" ht="12.75" customHeight="1" x14ac:dyDescent="0.35">
      <c r="A372" s="20"/>
      <c r="B372" s="28"/>
      <c r="C372" s="20"/>
      <c r="D372" s="28"/>
      <c r="E372" s="19"/>
      <c r="F372" s="12"/>
    </row>
    <row r="373" spans="1:6" ht="12.75" customHeight="1" x14ac:dyDescent="0.35">
      <c r="A373" s="20"/>
      <c r="B373" s="28"/>
      <c r="C373" s="20"/>
      <c r="D373" s="28"/>
      <c r="E373" s="19"/>
      <c r="F373" s="12"/>
    </row>
    <row r="374" spans="1:6" ht="12.75" customHeight="1" x14ac:dyDescent="0.35">
      <c r="A374" s="20"/>
      <c r="B374" s="28"/>
      <c r="C374" s="20"/>
      <c r="D374" s="28"/>
      <c r="E374" s="19"/>
      <c r="F374" s="12"/>
    </row>
    <row r="375" spans="1:6" ht="12.75" customHeight="1" x14ac:dyDescent="0.35">
      <c r="A375" s="20"/>
      <c r="B375" s="28"/>
      <c r="C375" s="20"/>
      <c r="D375" s="28"/>
      <c r="E375" s="19"/>
      <c r="F375" s="12"/>
    </row>
    <row r="376" spans="1:6" ht="12.75" customHeight="1" x14ac:dyDescent="0.35">
      <c r="A376" s="20"/>
      <c r="B376" s="28"/>
      <c r="C376" s="20"/>
      <c r="D376" s="28"/>
      <c r="E376" s="19"/>
      <c r="F376" s="12"/>
    </row>
    <row r="377" spans="1:6" ht="12.75" customHeight="1" x14ac:dyDescent="0.35">
      <c r="A377" s="20"/>
      <c r="B377" s="28"/>
      <c r="C377" s="20"/>
      <c r="D377" s="28"/>
      <c r="E377" s="19"/>
      <c r="F377" s="12"/>
    </row>
    <row r="378" spans="1:6" ht="12.75" customHeight="1" x14ac:dyDescent="0.35">
      <c r="A378" s="20"/>
      <c r="B378" s="28"/>
      <c r="C378" s="20"/>
      <c r="D378" s="28"/>
      <c r="E378" s="17"/>
      <c r="F378" s="12"/>
    </row>
    <row r="379" spans="1:6" ht="12.75" customHeight="1" x14ac:dyDescent="0.35">
      <c r="A379" s="20"/>
      <c r="B379" s="28"/>
      <c r="C379" s="20"/>
      <c r="D379" s="28"/>
      <c r="E379" s="17"/>
      <c r="F379" s="12"/>
    </row>
    <row r="380" spans="1:6" ht="12.75" customHeight="1" x14ac:dyDescent="0.35">
      <c r="A380" s="20"/>
      <c r="B380" s="28"/>
      <c r="C380" s="20"/>
      <c r="D380" s="28"/>
      <c r="E380" s="17"/>
      <c r="F380" s="12"/>
    </row>
    <row r="381" spans="1:6" ht="12.75" customHeight="1" x14ac:dyDescent="0.35">
      <c r="A381" s="20"/>
      <c r="B381" s="28"/>
      <c r="C381" s="20"/>
      <c r="D381" s="28"/>
      <c r="E381" s="17"/>
      <c r="F381" s="12"/>
    </row>
    <row r="382" spans="1:6" ht="12.75" customHeight="1" x14ac:dyDescent="0.35">
      <c r="A382" s="20"/>
      <c r="B382" s="28"/>
      <c r="C382" s="20"/>
      <c r="D382" s="28"/>
      <c r="E382" s="19"/>
      <c r="F382" s="12"/>
    </row>
    <row r="383" spans="1:6" ht="12.75" customHeight="1" x14ac:dyDescent="0.35">
      <c r="A383" s="20"/>
      <c r="B383" s="28"/>
      <c r="C383" s="20"/>
      <c r="D383" s="28"/>
      <c r="E383" s="19"/>
      <c r="F383" s="12"/>
    </row>
    <row r="384" spans="1:6" ht="12.75" customHeight="1" x14ac:dyDescent="0.35">
      <c r="A384" s="20"/>
      <c r="B384" s="28"/>
      <c r="C384" s="20"/>
      <c r="D384" s="28"/>
      <c r="E384" s="19"/>
      <c r="F384" s="12"/>
    </row>
    <row r="385" spans="1:6" ht="12.75" customHeight="1" x14ac:dyDescent="0.35">
      <c r="A385" s="20"/>
      <c r="B385" s="28"/>
      <c r="C385" s="20"/>
      <c r="D385" s="28"/>
      <c r="E385" s="19"/>
      <c r="F385" s="12"/>
    </row>
    <row r="386" spans="1:6" ht="12.75" customHeight="1" x14ac:dyDescent="0.35">
      <c r="A386" s="20"/>
      <c r="B386" s="28"/>
      <c r="C386" s="20"/>
      <c r="D386" s="28"/>
      <c r="E386" s="19"/>
      <c r="F386" s="12"/>
    </row>
    <row r="387" spans="1:6" ht="12.75" customHeight="1" x14ac:dyDescent="0.35">
      <c r="A387" s="20"/>
      <c r="B387" s="28"/>
      <c r="C387" s="20"/>
      <c r="D387" s="28"/>
      <c r="E387" s="19"/>
      <c r="F387" s="12"/>
    </row>
    <row r="388" spans="1:6" ht="12.75" customHeight="1" x14ac:dyDescent="0.35">
      <c r="A388" s="20"/>
      <c r="B388" s="28"/>
      <c r="C388" s="20"/>
      <c r="D388" s="28"/>
      <c r="E388" s="19"/>
      <c r="F388" s="12"/>
    </row>
    <row r="389" spans="1:6" ht="12.75" customHeight="1" x14ac:dyDescent="0.35">
      <c r="A389" s="20"/>
      <c r="B389" s="28"/>
      <c r="C389" s="20"/>
      <c r="D389" s="28"/>
      <c r="E389" s="19"/>
      <c r="F389" s="12"/>
    </row>
    <row r="390" spans="1:6" ht="12.75" customHeight="1" x14ac:dyDescent="0.35">
      <c r="A390" s="20"/>
      <c r="B390" s="28"/>
      <c r="C390" s="20"/>
      <c r="D390" s="28"/>
      <c r="E390" s="19"/>
      <c r="F390" s="12"/>
    </row>
    <row r="391" spans="1:6" ht="12.75" customHeight="1" x14ac:dyDescent="0.35">
      <c r="A391" s="20"/>
      <c r="B391" s="28"/>
      <c r="C391" s="20"/>
      <c r="D391" s="28"/>
      <c r="E391" s="19"/>
      <c r="F391" s="12"/>
    </row>
    <row r="392" spans="1:6" ht="12.75" customHeight="1" x14ac:dyDescent="0.35">
      <c r="A392" s="20"/>
      <c r="B392" s="28"/>
      <c r="C392" s="20"/>
      <c r="D392" s="28"/>
      <c r="E392" s="19"/>
      <c r="F392" s="12"/>
    </row>
    <row r="393" spans="1:6" ht="12.75" customHeight="1" x14ac:dyDescent="0.35">
      <c r="A393" s="20"/>
      <c r="B393" s="28"/>
      <c r="C393" s="20"/>
      <c r="D393" s="28"/>
      <c r="E393" s="19"/>
      <c r="F393" s="12"/>
    </row>
    <row r="394" spans="1:6" ht="12.75" customHeight="1" x14ac:dyDescent="0.35">
      <c r="A394" s="20"/>
      <c r="B394" s="28"/>
      <c r="C394" s="20"/>
      <c r="D394" s="28"/>
      <c r="E394" s="19"/>
      <c r="F394" s="12"/>
    </row>
    <row r="395" spans="1:6" ht="12.75" customHeight="1" x14ac:dyDescent="0.35">
      <c r="A395" s="20"/>
      <c r="B395" s="28"/>
      <c r="C395" s="20"/>
      <c r="D395" s="28"/>
      <c r="E395" s="19"/>
      <c r="F395" s="12"/>
    </row>
    <row r="396" spans="1:6" ht="12.75" customHeight="1" x14ac:dyDescent="0.35">
      <c r="A396" s="20"/>
      <c r="B396" s="28"/>
      <c r="C396" s="20"/>
      <c r="D396" s="28"/>
      <c r="E396" s="17"/>
      <c r="F396" s="12"/>
    </row>
    <row r="397" spans="1:6" ht="12.75" customHeight="1" x14ac:dyDescent="0.35">
      <c r="A397" s="20"/>
      <c r="B397" s="28"/>
      <c r="C397" s="20"/>
      <c r="D397" s="28"/>
      <c r="E397" s="19"/>
      <c r="F397" s="12"/>
    </row>
    <row r="398" spans="1:6" ht="12.75" customHeight="1" x14ac:dyDescent="0.35">
      <c r="A398" s="20"/>
      <c r="B398" s="28"/>
      <c r="C398" s="20"/>
      <c r="D398" s="28"/>
      <c r="E398" s="19"/>
      <c r="F398" s="12"/>
    </row>
    <row r="399" spans="1:6" ht="12.75" customHeight="1" x14ac:dyDescent="0.35">
      <c r="A399" s="20"/>
      <c r="B399" s="28"/>
      <c r="C399" s="20"/>
      <c r="D399" s="28"/>
      <c r="E399" s="19"/>
      <c r="F399" s="12"/>
    </row>
    <row r="400" spans="1:6" ht="12.75" customHeight="1" x14ac:dyDescent="0.35">
      <c r="A400" s="20"/>
      <c r="B400" s="28"/>
      <c r="C400" s="20"/>
      <c r="D400" s="28"/>
      <c r="E400" s="19"/>
      <c r="F400" s="12"/>
    </row>
    <row r="401" spans="1:6" ht="12.75" customHeight="1" x14ac:dyDescent="0.35">
      <c r="A401" s="20"/>
      <c r="B401" s="28"/>
      <c r="C401" s="20"/>
      <c r="D401" s="28"/>
      <c r="E401" s="17"/>
      <c r="F401" s="12"/>
    </row>
    <row r="402" spans="1:6" ht="12.75" customHeight="1" x14ac:dyDescent="0.35">
      <c r="A402" s="20"/>
      <c r="B402" s="28"/>
      <c r="C402" s="20"/>
      <c r="D402" s="28"/>
      <c r="E402" s="19"/>
      <c r="F402" s="12"/>
    </row>
    <row r="403" spans="1:6" ht="12.75" customHeight="1" x14ac:dyDescent="0.35">
      <c r="A403" s="20"/>
      <c r="B403" s="28"/>
      <c r="C403" s="20"/>
      <c r="D403" s="28"/>
      <c r="E403" s="19"/>
      <c r="F403" s="12"/>
    </row>
    <row r="404" spans="1:6" ht="12.75" customHeight="1" x14ac:dyDescent="0.35">
      <c r="A404" s="20"/>
      <c r="B404" s="28"/>
      <c r="C404" s="20"/>
      <c r="D404" s="28"/>
      <c r="E404" s="19"/>
      <c r="F404" s="12"/>
    </row>
    <row r="405" spans="1:6" ht="12.75" customHeight="1" x14ac:dyDescent="0.35">
      <c r="A405" s="20"/>
      <c r="B405" s="28"/>
      <c r="C405" s="20"/>
      <c r="D405" s="28"/>
      <c r="E405" s="19"/>
      <c r="F405" s="12"/>
    </row>
    <row r="406" spans="1:6" ht="12.75" customHeight="1" x14ac:dyDescent="0.35">
      <c r="A406" s="20"/>
      <c r="B406" s="28"/>
      <c r="C406" s="20"/>
      <c r="D406" s="28"/>
      <c r="E406" s="19"/>
      <c r="F406" s="12"/>
    </row>
    <row r="407" spans="1:6" ht="12.75" customHeight="1" x14ac:dyDescent="0.35">
      <c r="A407" s="20"/>
      <c r="B407" s="28"/>
      <c r="C407" s="20"/>
      <c r="D407" s="28"/>
      <c r="E407" s="19"/>
      <c r="F407" s="12"/>
    </row>
    <row r="408" spans="1:6" ht="12.75" customHeight="1" x14ac:dyDescent="0.35">
      <c r="A408" s="20"/>
      <c r="B408" s="28"/>
      <c r="C408" s="20"/>
      <c r="D408" s="28"/>
      <c r="E408" s="17"/>
      <c r="F408" s="12"/>
    </row>
    <row r="409" spans="1:6" ht="12.75" customHeight="1" x14ac:dyDescent="0.35">
      <c r="A409" s="20"/>
      <c r="B409" s="28"/>
      <c r="C409" s="20"/>
      <c r="D409" s="28"/>
      <c r="E409" s="19"/>
      <c r="F409" s="12"/>
    </row>
    <row r="410" spans="1:6" ht="12.75" customHeight="1" x14ac:dyDescent="0.35">
      <c r="A410" s="20"/>
      <c r="B410" s="28"/>
      <c r="C410" s="20"/>
      <c r="D410" s="28"/>
      <c r="E410" s="19"/>
      <c r="F410" s="12"/>
    </row>
    <row r="411" spans="1:6" ht="12.75" customHeight="1" x14ac:dyDescent="0.35">
      <c r="A411" s="20"/>
      <c r="B411" s="28"/>
      <c r="C411" s="20"/>
      <c r="D411" s="28"/>
      <c r="E411" s="19"/>
      <c r="F411" s="12"/>
    </row>
    <row r="412" spans="1:6" ht="12.75" customHeight="1" x14ac:dyDescent="0.35">
      <c r="A412" s="20"/>
      <c r="B412" s="28"/>
      <c r="C412" s="20"/>
      <c r="D412" s="28"/>
      <c r="E412" s="17"/>
      <c r="F412" s="12"/>
    </row>
    <row r="413" spans="1:6" ht="12.75" customHeight="1" x14ac:dyDescent="0.35">
      <c r="A413" s="20"/>
      <c r="B413" s="28"/>
      <c r="C413" s="20"/>
      <c r="D413" s="28"/>
      <c r="E413" s="19"/>
      <c r="F413" s="12"/>
    </row>
    <row r="414" spans="1:6" ht="12.75" customHeight="1" x14ac:dyDescent="0.35">
      <c r="A414" s="20"/>
      <c r="B414" s="28"/>
      <c r="C414" s="20"/>
      <c r="D414" s="28"/>
      <c r="E414" s="19"/>
      <c r="F414" s="12"/>
    </row>
    <row r="415" spans="1:6" ht="12.75" customHeight="1" x14ac:dyDescent="0.35">
      <c r="A415" s="20"/>
      <c r="B415" s="28"/>
      <c r="C415" s="20"/>
      <c r="D415" s="28"/>
      <c r="E415" s="19"/>
      <c r="F415" s="12"/>
    </row>
    <row r="416" spans="1:6" ht="12.75" customHeight="1" x14ac:dyDescent="0.35">
      <c r="A416" s="20"/>
      <c r="B416" s="28"/>
      <c r="C416" s="20"/>
      <c r="D416" s="28"/>
      <c r="E416" s="19"/>
      <c r="F416" s="12"/>
    </row>
    <row r="417" spans="1:6" ht="12.75" customHeight="1" x14ac:dyDescent="0.35">
      <c r="A417" s="20"/>
      <c r="B417" s="28"/>
      <c r="C417" s="20"/>
      <c r="D417" s="28"/>
      <c r="E417" s="17"/>
      <c r="F417" s="12"/>
    </row>
    <row r="418" spans="1:6" ht="12.75" customHeight="1" x14ac:dyDescent="0.35">
      <c r="A418" s="20"/>
      <c r="B418" s="28"/>
      <c r="C418" s="20"/>
      <c r="D418" s="28"/>
      <c r="E418" s="19"/>
      <c r="F418" s="12"/>
    </row>
    <row r="419" spans="1:6" ht="12.75" customHeight="1" x14ac:dyDescent="0.35">
      <c r="A419" s="20"/>
      <c r="B419" s="28"/>
      <c r="C419" s="20"/>
      <c r="D419" s="28"/>
      <c r="E419" s="19"/>
      <c r="F419" s="12"/>
    </row>
    <row r="420" spans="1:6" ht="12.75" customHeight="1" x14ac:dyDescent="0.35">
      <c r="A420" s="20"/>
      <c r="B420" s="28"/>
      <c r="C420" s="20"/>
      <c r="D420" s="28"/>
      <c r="E420" s="19"/>
      <c r="F420" s="12"/>
    </row>
    <row r="421" spans="1:6" ht="12.75" customHeight="1" x14ac:dyDescent="0.35">
      <c r="A421" s="20"/>
      <c r="B421" s="28"/>
      <c r="C421" s="20"/>
      <c r="D421" s="28"/>
      <c r="E421" s="19"/>
      <c r="F421" s="12"/>
    </row>
    <row r="422" spans="1:6" ht="12.75" customHeight="1" x14ac:dyDescent="0.35">
      <c r="A422" s="20"/>
      <c r="B422" s="28"/>
      <c r="C422" s="20"/>
      <c r="D422" s="28"/>
      <c r="E422" s="19"/>
      <c r="F422" s="12"/>
    </row>
    <row r="423" spans="1:6" ht="12.75" customHeight="1" x14ac:dyDescent="0.35">
      <c r="A423" s="20"/>
      <c r="B423" s="28"/>
      <c r="C423" s="20"/>
      <c r="D423" s="28"/>
      <c r="E423" s="19"/>
      <c r="F423" s="12"/>
    </row>
    <row r="424" spans="1:6" ht="12.75" customHeight="1" x14ac:dyDescent="0.35">
      <c r="A424" s="20"/>
      <c r="B424" s="28"/>
      <c r="C424" s="20"/>
      <c r="D424" s="28"/>
      <c r="E424" s="19"/>
      <c r="F424" s="12"/>
    </row>
    <row r="425" spans="1:6" ht="12.75" customHeight="1" x14ac:dyDescent="0.35">
      <c r="A425" s="20"/>
      <c r="B425" s="28"/>
      <c r="C425" s="20"/>
      <c r="D425" s="28"/>
      <c r="E425" s="19"/>
      <c r="F425" s="12"/>
    </row>
    <row r="426" spans="1:6" ht="12.75" customHeight="1" x14ac:dyDescent="0.35">
      <c r="A426" s="20"/>
      <c r="B426" s="28"/>
      <c r="C426" s="20"/>
      <c r="D426" s="28"/>
      <c r="E426" s="19"/>
      <c r="F426" s="12"/>
    </row>
    <row r="427" spans="1:6" ht="12.75" customHeight="1" x14ac:dyDescent="0.35">
      <c r="A427" s="20"/>
      <c r="B427" s="28"/>
      <c r="C427" s="20"/>
      <c r="D427" s="28"/>
      <c r="E427" s="19"/>
      <c r="F427" s="12"/>
    </row>
    <row r="428" spans="1:6" ht="12.75" customHeight="1" x14ac:dyDescent="0.35">
      <c r="A428" s="20"/>
      <c r="B428" s="28"/>
      <c r="C428" s="20"/>
      <c r="D428" s="28"/>
      <c r="E428" s="19"/>
      <c r="F428" s="12"/>
    </row>
    <row r="429" spans="1:6" ht="12.75" customHeight="1" x14ac:dyDescent="0.35">
      <c r="A429" s="20"/>
      <c r="B429" s="28"/>
      <c r="C429" s="20"/>
      <c r="D429" s="28"/>
      <c r="E429" s="19"/>
      <c r="F429" s="12"/>
    </row>
    <row r="430" spans="1:6" ht="12.75" customHeight="1" x14ac:dyDescent="0.35">
      <c r="A430" s="20"/>
      <c r="B430" s="28"/>
      <c r="C430" s="20"/>
      <c r="D430" s="28"/>
      <c r="E430" s="17"/>
      <c r="F430" s="12"/>
    </row>
    <row r="431" spans="1:6" ht="12.75" customHeight="1" x14ac:dyDescent="0.35">
      <c r="A431" s="20"/>
      <c r="B431" s="28"/>
      <c r="C431" s="20"/>
      <c r="D431" s="28"/>
      <c r="E431" s="19"/>
      <c r="F431" s="12"/>
    </row>
    <row r="432" spans="1:6" ht="12.75" customHeight="1" x14ac:dyDescent="0.35">
      <c r="A432" s="20"/>
      <c r="B432" s="28"/>
      <c r="C432" s="20"/>
      <c r="D432" s="28"/>
      <c r="E432" s="17"/>
      <c r="F432" s="12"/>
    </row>
    <row r="433" spans="1:6" ht="12.75" customHeight="1" x14ac:dyDescent="0.35">
      <c r="A433" s="20"/>
      <c r="B433" s="28"/>
      <c r="C433" s="20"/>
      <c r="D433" s="28"/>
      <c r="E433" s="17"/>
      <c r="F433" s="12"/>
    </row>
    <row r="434" spans="1:6" ht="12.75" customHeight="1" x14ac:dyDescent="0.35">
      <c r="A434" s="20"/>
      <c r="B434" s="28"/>
      <c r="C434" s="20"/>
      <c r="D434" s="28"/>
      <c r="E434" s="17"/>
      <c r="F434" s="12"/>
    </row>
    <row r="435" spans="1:6" ht="12.75" customHeight="1" x14ac:dyDescent="0.35">
      <c r="A435" s="20"/>
      <c r="B435" s="28"/>
      <c r="C435" s="20"/>
      <c r="D435" s="28"/>
      <c r="E435" s="19"/>
      <c r="F435" s="12"/>
    </row>
    <row r="436" spans="1:6" ht="12.75" customHeight="1" x14ac:dyDescent="0.35">
      <c r="A436" s="20"/>
      <c r="B436" s="28"/>
      <c r="C436" s="20"/>
      <c r="D436" s="28"/>
      <c r="E436" s="17"/>
      <c r="F436" s="12"/>
    </row>
    <row r="437" spans="1:6" ht="12.75" customHeight="1" x14ac:dyDescent="0.35">
      <c r="A437" s="20"/>
      <c r="B437" s="28"/>
      <c r="C437" s="20"/>
      <c r="D437" s="28"/>
      <c r="E437" s="17"/>
      <c r="F437" s="12"/>
    </row>
    <row r="438" spans="1:6" ht="12.75" customHeight="1" x14ac:dyDescent="0.35">
      <c r="A438" s="20"/>
      <c r="B438" s="28"/>
      <c r="C438" s="20"/>
      <c r="D438" s="28"/>
      <c r="E438" s="17"/>
      <c r="F438" s="12"/>
    </row>
    <row r="439" spans="1:6" ht="12.75" customHeight="1" x14ac:dyDescent="0.35">
      <c r="A439" s="20"/>
      <c r="B439" s="28"/>
      <c r="C439" s="20"/>
      <c r="D439" s="28"/>
      <c r="E439" s="17"/>
      <c r="F439" s="12"/>
    </row>
    <row r="440" spans="1:6" ht="12.75" customHeight="1" x14ac:dyDescent="0.35">
      <c r="A440" s="20"/>
      <c r="B440" s="28"/>
      <c r="C440" s="20"/>
      <c r="D440" s="28"/>
      <c r="E440" s="17"/>
      <c r="F440" s="12"/>
    </row>
    <row r="441" spans="1:6" ht="12.75" customHeight="1" x14ac:dyDescent="0.35">
      <c r="A441" s="20"/>
      <c r="B441" s="28"/>
      <c r="C441" s="20"/>
      <c r="D441" s="28"/>
      <c r="E441" s="17"/>
      <c r="F441" s="12"/>
    </row>
    <row r="442" spans="1:6" ht="12.75" customHeight="1" x14ac:dyDescent="0.35">
      <c r="A442" s="20"/>
      <c r="B442" s="28"/>
      <c r="C442" s="20"/>
      <c r="D442" s="28"/>
      <c r="E442" s="17"/>
      <c r="F442" s="12"/>
    </row>
    <row r="443" spans="1:6" ht="12.75" customHeight="1" x14ac:dyDescent="0.35">
      <c r="A443" s="20"/>
      <c r="B443" s="28"/>
      <c r="C443" s="20"/>
      <c r="D443" s="28"/>
      <c r="E443" s="17"/>
      <c r="F443" s="12"/>
    </row>
    <row r="444" spans="1:6" ht="12.75" customHeight="1" x14ac:dyDescent="0.35">
      <c r="A444" s="20"/>
      <c r="B444" s="28"/>
      <c r="C444" s="20"/>
      <c r="D444" s="28"/>
      <c r="E444" s="19"/>
      <c r="F444" s="12"/>
    </row>
    <row r="445" spans="1:6" ht="12.75" customHeight="1" x14ac:dyDescent="0.35">
      <c r="A445" s="20"/>
      <c r="B445" s="28"/>
      <c r="C445" s="20"/>
      <c r="D445" s="28"/>
      <c r="E445" s="19"/>
      <c r="F445" s="12"/>
    </row>
    <row r="446" spans="1:6" ht="12.75" customHeight="1" x14ac:dyDescent="0.35">
      <c r="A446" s="20"/>
      <c r="B446" s="28"/>
      <c r="C446" s="20"/>
      <c r="D446" s="28"/>
      <c r="E446" s="19"/>
      <c r="F446" s="12"/>
    </row>
    <row r="447" spans="1:6" ht="12.75" customHeight="1" x14ac:dyDescent="0.35">
      <c r="A447" s="20"/>
      <c r="B447" s="28"/>
      <c r="C447" s="20"/>
      <c r="D447" s="28"/>
      <c r="E447" s="19"/>
      <c r="F447" s="12"/>
    </row>
    <row r="448" spans="1:6" ht="12.75" customHeight="1" x14ac:dyDescent="0.35">
      <c r="A448" s="20"/>
      <c r="B448" s="28"/>
      <c r="C448" s="20"/>
      <c r="D448" s="28"/>
      <c r="E448" s="19"/>
      <c r="F448" s="12"/>
    </row>
    <row r="449" spans="1:6" ht="12.75" customHeight="1" x14ac:dyDescent="0.35">
      <c r="A449" s="20"/>
      <c r="B449" s="28"/>
      <c r="C449" s="20"/>
      <c r="D449" s="28"/>
      <c r="E449" s="17"/>
      <c r="F449" s="12"/>
    </row>
    <row r="450" spans="1:6" ht="12.75" customHeight="1" x14ac:dyDescent="0.35">
      <c r="A450" s="20"/>
      <c r="B450" s="28"/>
      <c r="C450" s="20"/>
      <c r="D450" s="28"/>
      <c r="E450" s="19"/>
      <c r="F450" s="12"/>
    </row>
    <row r="451" spans="1:6" ht="12.75" customHeight="1" x14ac:dyDescent="0.35">
      <c r="A451" s="20"/>
      <c r="B451" s="28"/>
      <c r="C451" s="20"/>
      <c r="D451" s="28"/>
      <c r="E451" s="19"/>
      <c r="F451" s="12"/>
    </row>
    <row r="452" spans="1:6" ht="12.75" customHeight="1" x14ac:dyDescent="0.35">
      <c r="A452" s="20"/>
      <c r="B452" s="28"/>
      <c r="C452" s="20"/>
      <c r="D452" s="28"/>
      <c r="E452" s="19"/>
      <c r="F452" s="12"/>
    </row>
    <row r="453" spans="1:6" ht="12.75" customHeight="1" x14ac:dyDescent="0.35">
      <c r="A453" s="20"/>
      <c r="B453" s="28"/>
      <c r="C453" s="20"/>
      <c r="D453" s="28"/>
      <c r="E453" s="19"/>
      <c r="F453" s="12"/>
    </row>
    <row r="454" spans="1:6" ht="12.75" customHeight="1" x14ac:dyDescent="0.35">
      <c r="A454" s="20"/>
      <c r="B454" s="28"/>
      <c r="C454" s="20"/>
      <c r="D454" s="28"/>
      <c r="E454" s="19"/>
      <c r="F454" s="12"/>
    </row>
    <row r="455" spans="1:6" ht="12.75" customHeight="1" x14ac:dyDescent="0.35">
      <c r="A455" s="20"/>
      <c r="B455" s="28"/>
      <c r="C455" s="20"/>
      <c r="D455" s="28"/>
      <c r="E455" s="19"/>
      <c r="F455" s="12"/>
    </row>
    <row r="456" spans="1:6" ht="12.75" customHeight="1" x14ac:dyDescent="0.35">
      <c r="A456" s="20"/>
      <c r="B456" s="28"/>
      <c r="C456" s="20"/>
      <c r="D456" s="28"/>
      <c r="E456" s="19"/>
      <c r="F456" s="12"/>
    </row>
    <row r="457" spans="1:6" ht="12.75" customHeight="1" x14ac:dyDescent="0.35">
      <c r="A457" s="20"/>
      <c r="B457" s="28"/>
      <c r="C457" s="20"/>
      <c r="D457" s="28"/>
      <c r="E457" s="19"/>
      <c r="F457" s="12"/>
    </row>
    <row r="458" spans="1:6" ht="12.75" customHeight="1" x14ac:dyDescent="0.35">
      <c r="A458" s="20"/>
      <c r="B458" s="28"/>
      <c r="C458" s="20"/>
      <c r="D458" s="28"/>
      <c r="E458" s="17"/>
      <c r="F458" s="12"/>
    </row>
    <row r="459" spans="1:6" ht="12.75" customHeight="1" x14ac:dyDescent="0.35">
      <c r="A459" s="20"/>
      <c r="B459" s="28"/>
      <c r="C459" s="20"/>
      <c r="D459" s="28"/>
      <c r="E459" s="19"/>
      <c r="F459" s="12"/>
    </row>
    <row r="460" spans="1:6" ht="12.75" customHeight="1" x14ac:dyDescent="0.35">
      <c r="A460" s="20"/>
      <c r="B460" s="28"/>
      <c r="C460" s="20"/>
      <c r="D460" s="28"/>
      <c r="E460" s="19"/>
      <c r="F460" s="12"/>
    </row>
    <row r="461" spans="1:6" ht="12.75" customHeight="1" x14ac:dyDescent="0.35">
      <c r="A461" s="20"/>
      <c r="B461" s="28"/>
      <c r="C461" s="20"/>
      <c r="D461" s="28"/>
      <c r="E461" s="19"/>
      <c r="F461" s="12"/>
    </row>
    <row r="462" spans="1:6" ht="12.75" customHeight="1" x14ac:dyDescent="0.35">
      <c r="A462" s="20"/>
      <c r="B462" s="28"/>
      <c r="C462" s="20"/>
      <c r="D462" s="28"/>
      <c r="E462" s="19"/>
      <c r="F462" s="12"/>
    </row>
    <row r="463" spans="1:6" ht="12.75" customHeight="1" x14ac:dyDescent="0.35">
      <c r="A463" s="20"/>
      <c r="B463" s="28"/>
      <c r="C463" s="20"/>
      <c r="D463" s="28"/>
      <c r="E463" s="19"/>
      <c r="F463" s="12"/>
    </row>
    <row r="464" spans="1:6" ht="12.75" customHeight="1" x14ac:dyDescent="0.35">
      <c r="A464" s="20"/>
      <c r="B464" s="28"/>
      <c r="C464" s="20"/>
      <c r="D464" s="28"/>
      <c r="E464" s="19"/>
      <c r="F464" s="12"/>
    </row>
    <row r="465" spans="1:6" ht="12.75" customHeight="1" x14ac:dyDescent="0.35">
      <c r="A465" s="20"/>
      <c r="B465" s="28"/>
      <c r="C465" s="20"/>
      <c r="D465" s="28"/>
      <c r="E465" s="19"/>
      <c r="F465" s="12"/>
    </row>
    <row r="466" spans="1:6" ht="12.75" customHeight="1" x14ac:dyDescent="0.35">
      <c r="A466" s="20"/>
      <c r="B466" s="28"/>
      <c r="C466" s="20"/>
      <c r="D466" s="28"/>
      <c r="E466" s="19"/>
      <c r="F466" s="12"/>
    </row>
    <row r="467" spans="1:6" ht="12.75" customHeight="1" x14ac:dyDescent="0.35">
      <c r="A467" s="20"/>
      <c r="B467" s="28"/>
      <c r="C467" s="20"/>
      <c r="D467" s="28"/>
      <c r="E467" s="19"/>
      <c r="F467" s="12"/>
    </row>
    <row r="468" spans="1:6" ht="12.75" customHeight="1" x14ac:dyDescent="0.35">
      <c r="A468" s="20"/>
      <c r="B468" s="28"/>
      <c r="C468" s="20"/>
      <c r="D468" s="28"/>
      <c r="E468" s="19"/>
      <c r="F468" s="12"/>
    </row>
    <row r="469" spans="1:6" ht="12.75" customHeight="1" x14ac:dyDescent="0.35">
      <c r="A469" s="20"/>
      <c r="B469" s="28"/>
      <c r="C469" s="20"/>
      <c r="D469" s="28"/>
      <c r="E469" s="17"/>
      <c r="F469" s="12"/>
    </row>
    <row r="470" spans="1:6" ht="12.75" customHeight="1" x14ac:dyDescent="0.35">
      <c r="A470" s="20"/>
      <c r="B470" s="28"/>
      <c r="C470" s="20"/>
      <c r="D470" s="28"/>
      <c r="E470" s="19"/>
      <c r="F470" s="12"/>
    </row>
    <row r="471" spans="1:6" ht="12.75" customHeight="1" x14ac:dyDescent="0.35">
      <c r="A471" s="20"/>
      <c r="B471" s="28"/>
      <c r="C471" s="20"/>
      <c r="D471" s="28"/>
      <c r="E471" s="19"/>
      <c r="F471" s="12"/>
    </row>
    <row r="472" spans="1:6" ht="12.75" customHeight="1" x14ac:dyDescent="0.35">
      <c r="A472" s="20"/>
      <c r="B472" s="28"/>
      <c r="C472" s="20"/>
      <c r="D472" s="28"/>
      <c r="E472" s="19"/>
      <c r="F472" s="12"/>
    </row>
    <row r="473" spans="1:6" ht="12.75" customHeight="1" x14ac:dyDescent="0.35">
      <c r="A473" s="20"/>
      <c r="B473" s="28"/>
      <c r="C473" s="20"/>
      <c r="D473" s="28"/>
      <c r="E473" s="19"/>
      <c r="F473" s="12"/>
    </row>
    <row r="474" spans="1:6" ht="12.75" customHeight="1" x14ac:dyDescent="0.35">
      <c r="A474" s="20"/>
      <c r="B474" s="28"/>
      <c r="C474" s="20"/>
      <c r="D474" s="28"/>
      <c r="E474" s="19"/>
      <c r="F474" s="12"/>
    </row>
    <row r="475" spans="1:6" ht="12.75" customHeight="1" x14ac:dyDescent="0.35">
      <c r="A475" s="20"/>
      <c r="B475" s="28"/>
      <c r="C475" s="20"/>
      <c r="D475" s="28"/>
      <c r="E475" s="19"/>
      <c r="F475" s="12"/>
    </row>
    <row r="476" spans="1:6" ht="12.75" customHeight="1" x14ac:dyDescent="0.35">
      <c r="A476" s="20"/>
      <c r="B476" s="28"/>
      <c r="C476" s="20"/>
      <c r="D476" s="28"/>
      <c r="E476" s="17"/>
      <c r="F476" s="12"/>
    </row>
    <row r="477" spans="1:6" ht="12.75" customHeight="1" x14ac:dyDescent="0.35">
      <c r="A477" s="20"/>
      <c r="B477" s="28"/>
      <c r="C477" s="20"/>
      <c r="D477" s="28"/>
      <c r="E477" s="19"/>
      <c r="F477" s="12"/>
    </row>
    <row r="478" spans="1:6" ht="12.75" customHeight="1" x14ac:dyDescent="0.35">
      <c r="A478" s="20"/>
      <c r="B478" s="28"/>
      <c r="C478" s="20"/>
      <c r="D478" s="28"/>
      <c r="E478" s="19"/>
      <c r="F478" s="12"/>
    </row>
    <row r="479" spans="1:6" ht="12.75" customHeight="1" x14ac:dyDescent="0.35">
      <c r="A479" s="20"/>
      <c r="B479" s="28"/>
      <c r="C479" s="20"/>
      <c r="D479" s="28"/>
      <c r="E479" s="19"/>
      <c r="F479" s="12"/>
    </row>
    <row r="480" spans="1:6" ht="12.75" customHeight="1" x14ac:dyDescent="0.35">
      <c r="A480" s="20"/>
      <c r="B480" s="28"/>
      <c r="C480" s="20"/>
      <c r="D480" s="28"/>
      <c r="E480" s="19"/>
      <c r="F480" s="12"/>
    </row>
    <row r="481" spans="1:6" ht="12.75" customHeight="1" x14ac:dyDescent="0.35">
      <c r="A481" s="20"/>
      <c r="B481" s="28"/>
      <c r="C481" s="20"/>
      <c r="D481" s="28"/>
      <c r="E481" s="17"/>
      <c r="F481" s="12"/>
    </row>
    <row r="482" spans="1:6" ht="12.75" customHeight="1" x14ac:dyDescent="0.35">
      <c r="A482" s="20"/>
      <c r="B482" s="28"/>
      <c r="C482" s="20"/>
      <c r="D482" s="28"/>
      <c r="E482" s="19"/>
      <c r="F482" s="12"/>
    </row>
    <row r="483" spans="1:6" ht="12.75" customHeight="1" x14ac:dyDescent="0.35">
      <c r="A483" s="20"/>
      <c r="B483" s="28"/>
      <c r="C483" s="20"/>
      <c r="D483" s="28"/>
      <c r="E483" s="19"/>
      <c r="F483" s="12"/>
    </row>
    <row r="484" spans="1:6" ht="12.75" customHeight="1" x14ac:dyDescent="0.35">
      <c r="A484" s="20"/>
      <c r="B484" s="28"/>
      <c r="C484" s="20"/>
      <c r="D484" s="28"/>
      <c r="E484" s="19"/>
      <c r="F484" s="12"/>
    </row>
    <row r="485" spans="1:6" ht="12.75" customHeight="1" x14ac:dyDescent="0.35">
      <c r="A485" s="20"/>
      <c r="B485" s="28"/>
      <c r="C485" s="20"/>
      <c r="D485" s="28"/>
      <c r="E485" s="17"/>
      <c r="F485" s="12"/>
    </row>
    <row r="486" spans="1:6" ht="12.75" customHeight="1" x14ac:dyDescent="0.35">
      <c r="A486" s="20"/>
      <c r="B486" s="28"/>
      <c r="C486" s="20"/>
      <c r="D486" s="28"/>
      <c r="E486" s="17"/>
      <c r="F486" s="12"/>
    </row>
    <row r="487" spans="1:6" ht="12.75" customHeight="1" x14ac:dyDescent="0.35">
      <c r="A487" s="20"/>
      <c r="B487" s="28"/>
      <c r="C487" s="20"/>
      <c r="D487" s="28"/>
      <c r="E487" s="19"/>
      <c r="F487" s="12"/>
    </row>
    <row r="488" spans="1:6" ht="12.75" customHeight="1" x14ac:dyDescent="0.35">
      <c r="A488" s="20"/>
      <c r="B488" s="28"/>
      <c r="C488" s="20"/>
      <c r="D488" s="28"/>
      <c r="E488" s="17"/>
      <c r="F488" s="12"/>
    </row>
    <row r="489" spans="1:6" ht="12.75" customHeight="1" x14ac:dyDescent="0.35">
      <c r="A489" s="20"/>
      <c r="B489" s="28"/>
      <c r="C489" s="20"/>
      <c r="D489" s="28"/>
      <c r="E489" s="19"/>
      <c r="F489" s="12"/>
    </row>
    <row r="490" spans="1:6" ht="12.75" customHeight="1" x14ac:dyDescent="0.35">
      <c r="A490" s="20"/>
      <c r="B490" s="28"/>
      <c r="C490" s="20"/>
      <c r="D490" s="28"/>
      <c r="E490" s="19"/>
      <c r="F490" s="12"/>
    </row>
    <row r="491" spans="1:6" ht="12.75" customHeight="1" x14ac:dyDescent="0.35">
      <c r="A491" s="20"/>
      <c r="B491" s="28"/>
      <c r="C491" s="20"/>
      <c r="D491" s="28"/>
      <c r="E491" s="19"/>
      <c r="F491" s="12"/>
    </row>
    <row r="492" spans="1:6" ht="12.75" customHeight="1" x14ac:dyDescent="0.35">
      <c r="A492" s="20"/>
      <c r="B492" s="28"/>
      <c r="C492" s="20"/>
      <c r="D492" s="28"/>
      <c r="E492" s="19"/>
      <c r="F492" s="12"/>
    </row>
    <row r="493" spans="1:6" ht="12.75" customHeight="1" x14ac:dyDescent="0.35">
      <c r="A493" s="20"/>
      <c r="B493" s="28"/>
      <c r="C493" s="20"/>
      <c r="D493" s="28"/>
      <c r="E493" s="19"/>
      <c r="F493" s="12"/>
    </row>
    <row r="494" spans="1:6" ht="12.75" customHeight="1" x14ac:dyDescent="0.35">
      <c r="A494" s="20"/>
      <c r="B494" s="28"/>
      <c r="C494" s="20"/>
      <c r="D494" s="28"/>
      <c r="E494" s="17"/>
      <c r="F494" s="12"/>
    </row>
    <row r="495" spans="1:6" ht="12.75" customHeight="1" x14ac:dyDescent="0.35">
      <c r="A495" s="20"/>
      <c r="B495" s="28"/>
      <c r="C495" s="20"/>
      <c r="D495" s="28"/>
      <c r="E495" s="19"/>
      <c r="F495" s="12"/>
    </row>
    <row r="496" spans="1:6" ht="12.75" customHeight="1" x14ac:dyDescent="0.35">
      <c r="A496" s="20"/>
      <c r="B496" s="28"/>
      <c r="C496" s="20"/>
      <c r="D496" s="28"/>
      <c r="E496" s="19"/>
      <c r="F496" s="12"/>
    </row>
    <row r="497" spans="1:6" ht="12.75" customHeight="1" x14ac:dyDescent="0.35">
      <c r="A497" s="20"/>
      <c r="B497" s="28"/>
      <c r="C497" s="20"/>
      <c r="D497" s="28"/>
      <c r="E497" s="19"/>
      <c r="F497" s="12"/>
    </row>
    <row r="498" spans="1:6" ht="12.75" customHeight="1" x14ac:dyDescent="0.35">
      <c r="A498" s="20"/>
      <c r="B498" s="28"/>
      <c r="C498" s="20"/>
      <c r="D498" s="28"/>
      <c r="E498" s="19"/>
      <c r="F498" s="12"/>
    </row>
    <row r="499" spans="1:6" ht="12.75" customHeight="1" x14ac:dyDescent="0.35">
      <c r="A499" s="20"/>
      <c r="B499" s="28"/>
      <c r="C499" s="20"/>
      <c r="D499" s="28"/>
      <c r="E499" s="17"/>
      <c r="F499" s="12"/>
    </row>
    <row r="500" spans="1:6" ht="12.75" customHeight="1" x14ac:dyDescent="0.35">
      <c r="A500" s="20"/>
      <c r="B500" s="28"/>
      <c r="C500" s="20"/>
      <c r="D500" s="28"/>
      <c r="E500" s="19"/>
      <c r="F500" s="12"/>
    </row>
    <row r="501" spans="1:6" ht="12.75" customHeight="1" x14ac:dyDescent="0.35">
      <c r="A501" s="20"/>
      <c r="B501" s="28"/>
      <c r="C501" s="20"/>
      <c r="D501" s="28"/>
      <c r="E501" s="17"/>
      <c r="F501" s="12"/>
    </row>
    <row r="502" spans="1:6" ht="12.75" customHeight="1" x14ac:dyDescent="0.35">
      <c r="A502" s="20"/>
      <c r="B502" s="28"/>
      <c r="C502" s="20"/>
      <c r="D502" s="28"/>
      <c r="E502" s="19"/>
      <c r="F502" s="12"/>
    </row>
    <row r="503" spans="1:6" ht="12.75" customHeight="1" x14ac:dyDescent="0.35">
      <c r="A503" s="20"/>
      <c r="B503" s="28"/>
      <c r="C503" s="20"/>
      <c r="D503" s="28"/>
      <c r="E503" s="19"/>
      <c r="F503" s="12"/>
    </row>
    <row r="504" spans="1:6" ht="12.75" customHeight="1" x14ac:dyDescent="0.35">
      <c r="A504" s="20"/>
      <c r="B504" s="28"/>
      <c r="C504" s="20"/>
      <c r="D504" s="28"/>
      <c r="E504" s="19"/>
      <c r="F504" s="12"/>
    </row>
    <row r="505" spans="1:6" ht="12.75" customHeight="1" x14ac:dyDescent="0.35">
      <c r="A505" s="20"/>
      <c r="B505" s="28"/>
      <c r="C505" s="20"/>
      <c r="D505" s="28"/>
      <c r="E505" s="19"/>
      <c r="F505" s="12"/>
    </row>
    <row r="506" spans="1:6" ht="12.75" customHeight="1" x14ac:dyDescent="0.35">
      <c r="A506" s="20"/>
      <c r="B506" s="28"/>
      <c r="C506" s="20"/>
      <c r="D506" s="28"/>
      <c r="E506" s="19"/>
      <c r="F506" s="12"/>
    </row>
    <row r="507" spans="1:6" ht="12.75" customHeight="1" x14ac:dyDescent="0.35">
      <c r="A507" s="20"/>
      <c r="B507" s="28"/>
      <c r="C507" s="20"/>
      <c r="D507" s="28"/>
      <c r="E507" s="17"/>
      <c r="F507" s="12"/>
    </row>
    <row r="508" spans="1:6" ht="12.75" customHeight="1" x14ac:dyDescent="0.35">
      <c r="A508" s="20"/>
      <c r="B508" s="28"/>
      <c r="C508" s="20"/>
      <c r="D508" s="28"/>
      <c r="E508" s="19"/>
      <c r="F508" s="12"/>
    </row>
    <row r="509" spans="1:6" ht="12.75" customHeight="1" x14ac:dyDescent="0.35">
      <c r="A509" s="20"/>
      <c r="B509" s="28"/>
      <c r="C509" s="20"/>
      <c r="D509" s="28"/>
      <c r="E509" s="19"/>
      <c r="F509" s="12"/>
    </row>
    <row r="510" spans="1:6" ht="12.75" customHeight="1" x14ac:dyDescent="0.35">
      <c r="A510" s="20"/>
      <c r="B510" s="28"/>
      <c r="C510" s="20"/>
      <c r="D510" s="28"/>
      <c r="E510" s="17"/>
      <c r="F510" s="12"/>
    </row>
    <row r="511" spans="1:6" ht="12.75" customHeight="1" x14ac:dyDescent="0.35">
      <c r="A511" s="20"/>
      <c r="B511" s="28"/>
      <c r="C511" s="20"/>
      <c r="D511" s="28"/>
      <c r="E511" s="17"/>
      <c r="F511" s="12"/>
    </row>
    <row r="512" spans="1:6" ht="12.75" customHeight="1" x14ac:dyDescent="0.35">
      <c r="A512" s="20"/>
      <c r="B512" s="28"/>
      <c r="C512" s="20"/>
      <c r="D512" s="28"/>
      <c r="E512" s="19"/>
      <c r="F512" s="12"/>
    </row>
    <row r="513" spans="1:6" ht="12.75" customHeight="1" x14ac:dyDescent="0.35">
      <c r="A513" s="20"/>
      <c r="B513" s="28"/>
      <c r="C513" s="20"/>
      <c r="D513" s="28"/>
      <c r="E513" s="19"/>
      <c r="F513" s="12"/>
    </row>
    <row r="514" spans="1:6" ht="12.75" customHeight="1" x14ac:dyDescent="0.35">
      <c r="A514" s="20"/>
      <c r="B514" s="28"/>
      <c r="C514" s="20"/>
      <c r="D514" s="28"/>
      <c r="E514" s="19"/>
      <c r="F514" s="12"/>
    </row>
    <row r="515" spans="1:6" ht="12.75" customHeight="1" x14ac:dyDescent="0.35">
      <c r="A515" s="20"/>
      <c r="B515" s="28"/>
      <c r="C515" s="20"/>
      <c r="D515" s="28"/>
      <c r="E515" s="19"/>
      <c r="F515" s="12"/>
    </row>
    <row r="516" spans="1:6" ht="12.75" customHeight="1" x14ac:dyDescent="0.35">
      <c r="A516" s="20"/>
      <c r="B516" s="28"/>
      <c r="C516" s="20"/>
      <c r="D516" s="28"/>
      <c r="E516" s="17"/>
      <c r="F516" s="12"/>
    </row>
    <row r="517" spans="1:6" ht="12.75" customHeight="1" x14ac:dyDescent="0.35">
      <c r="A517" s="20"/>
      <c r="B517" s="28"/>
      <c r="C517" s="20"/>
      <c r="D517" s="28"/>
      <c r="E517" s="19"/>
      <c r="F517" s="12"/>
    </row>
    <row r="518" spans="1:6" ht="12.75" customHeight="1" x14ac:dyDescent="0.35">
      <c r="A518" s="20"/>
      <c r="B518" s="28"/>
      <c r="C518" s="20"/>
      <c r="D518" s="28"/>
      <c r="E518" s="19"/>
      <c r="F518" s="12"/>
    </row>
    <row r="519" spans="1:6" ht="12.75" customHeight="1" x14ac:dyDescent="0.35">
      <c r="A519" s="20"/>
      <c r="B519" s="28"/>
      <c r="C519" s="20"/>
      <c r="D519" s="28"/>
      <c r="E519" s="19"/>
      <c r="F519" s="12"/>
    </row>
    <row r="520" spans="1:6" ht="12.75" customHeight="1" x14ac:dyDescent="0.35">
      <c r="A520" s="20"/>
      <c r="B520" s="28"/>
      <c r="C520" s="20"/>
      <c r="D520" s="28"/>
      <c r="E520" s="19"/>
      <c r="F520" s="12"/>
    </row>
    <row r="521" spans="1:6" ht="12.75" customHeight="1" x14ac:dyDescent="0.35">
      <c r="A521" s="20"/>
      <c r="B521" s="28"/>
      <c r="C521" s="20"/>
      <c r="D521" s="28"/>
      <c r="E521" s="19"/>
      <c r="F521" s="12"/>
    </row>
    <row r="522" spans="1:6" ht="12.75" customHeight="1" x14ac:dyDescent="0.35">
      <c r="A522" s="20"/>
      <c r="B522" s="28"/>
      <c r="C522" s="20"/>
      <c r="D522" s="28"/>
      <c r="E522" s="19"/>
      <c r="F522" s="12"/>
    </row>
    <row r="523" spans="1:6" ht="12.75" customHeight="1" x14ac:dyDescent="0.35">
      <c r="A523" s="20"/>
      <c r="B523" s="28"/>
      <c r="C523" s="20"/>
      <c r="D523" s="28"/>
      <c r="E523" s="19"/>
      <c r="F523" s="12"/>
    </row>
    <row r="524" spans="1:6" ht="12.75" customHeight="1" x14ac:dyDescent="0.35">
      <c r="A524" s="20"/>
      <c r="B524" s="28"/>
      <c r="C524" s="20"/>
      <c r="D524" s="28"/>
      <c r="E524" s="19"/>
      <c r="F524" s="12"/>
    </row>
    <row r="525" spans="1:6" ht="12.75" customHeight="1" x14ac:dyDescent="0.35">
      <c r="A525" s="20"/>
      <c r="B525" s="28"/>
      <c r="C525" s="20"/>
      <c r="D525" s="28"/>
      <c r="E525" s="19"/>
      <c r="F525" s="12"/>
    </row>
    <row r="526" spans="1:6" ht="12.75" customHeight="1" x14ac:dyDescent="0.35">
      <c r="A526" s="20"/>
      <c r="B526" s="28"/>
      <c r="C526" s="20"/>
      <c r="D526" s="28"/>
      <c r="E526" s="19"/>
      <c r="F526" s="12"/>
    </row>
    <row r="527" spans="1:6" ht="12.75" customHeight="1" x14ac:dyDescent="0.35">
      <c r="A527" s="20"/>
      <c r="B527" s="28"/>
      <c r="C527" s="20"/>
      <c r="D527" s="28"/>
      <c r="E527" s="19"/>
      <c r="F527" s="12"/>
    </row>
    <row r="528" spans="1:6" ht="12.75" customHeight="1" x14ac:dyDescent="0.35">
      <c r="A528" s="20"/>
      <c r="B528" s="28"/>
      <c r="C528" s="20"/>
      <c r="D528" s="28"/>
      <c r="E528" s="17"/>
      <c r="F528" s="12"/>
    </row>
    <row r="529" spans="1:6" ht="12.75" customHeight="1" x14ac:dyDescent="0.35">
      <c r="A529" s="20"/>
      <c r="B529" s="28"/>
      <c r="C529" s="20"/>
      <c r="D529" s="28"/>
      <c r="E529" s="17"/>
      <c r="F529" s="12"/>
    </row>
    <row r="530" spans="1:6" ht="12.75" customHeight="1" x14ac:dyDescent="0.35">
      <c r="A530" s="20"/>
      <c r="B530" s="28"/>
      <c r="C530" s="20"/>
      <c r="D530" s="28"/>
      <c r="E530" s="19"/>
      <c r="F530" s="12"/>
    </row>
    <row r="531" spans="1:6" ht="12.75" customHeight="1" x14ac:dyDescent="0.35">
      <c r="A531" s="20"/>
      <c r="B531" s="28"/>
      <c r="C531" s="20"/>
      <c r="D531" s="28"/>
      <c r="E531" s="19"/>
      <c r="F531" s="12"/>
    </row>
    <row r="532" spans="1:6" ht="12.75" customHeight="1" x14ac:dyDescent="0.35">
      <c r="A532" s="20"/>
      <c r="B532" s="28"/>
      <c r="C532" s="20"/>
      <c r="D532" s="28"/>
      <c r="E532" s="19"/>
      <c r="F532" s="12"/>
    </row>
    <row r="533" spans="1:6" ht="12.75" customHeight="1" x14ac:dyDescent="0.35">
      <c r="A533" s="20"/>
      <c r="B533" s="28"/>
      <c r="C533" s="20"/>
      <c r="D533" s="28"/>
      <c r="E533" s="19"/>
      <c r="F533" s="12"/>
    </row>
    <row r="534" spans="1:6" ht="12.75" customHeight="1" x14ac:dyDescent="0.35">
      <c r="A534" s="20"/>
      <c r="B534" s="28"/>
      <c r="C534" s="20"/>
      <c r="D534" s="28"/>
      <c r="E534" s="19"/>
      <c r="F534" s="12"/>
    </row>
    <row r="535" spans="1:6" ht="12.75" customHeight="1" x14ac:dyDescent="0.35">
      <c r="A535" s="20"/>
      <c r="B535" s="28"/>
      <c r="C535" s="20"/>
      <c r="D535" s="28"/>
      <c r="E535" s="19"/>
      <c r="F535" s="12"/>
    </row>
    <row r="536" spans="1:6" ht="12.75" customHeight="1" x14ac:dyDescent="0.35">
      <c r="A536" s="20"/>
      <c r="B536" s="28"/>
      <c r="C536" s="20"/>
      <c r="D536" s="28"/>
      <c r="E536" s="19"/>
      <c r="F536" s="12"/>
    </row>
    <row r="537" spans="1:6" ht="12.75" customHeight="1" x14ac:dyDescent="0.35">
      <c r="A537" s="20"/>
      <c r="B537" s="28"/>
      <c r="C537" s="20"/>
      <c r="D537" s="28"/>
      <c r="E537" s="19"/>
      <c r="F537" s="12"/>
    </row>
    <row r="538" spans="1:6" ht="12.75" customHeight="1" x14ac:dyDescent="0.35">
      <c r="A538" s="20"/>
      <c r="B538" s="28"/>
      <c r="C538" s="20"/>
      <c r="D538" s="28"/>
      <c r="E538" s="19"/>
      <c r="F538" s="12"/>
    </row>
    <row r="539" spans="1:6" ht="12.75" customHeight="1" x14ac:dyDescent="0.35">
      <c r="A539" s="20"/>
      <c r="B539" s="28"/>
      <c r="C539" s="20"/>
      <c r="D539" s="28"/>
      <c r="E539" s="19"/>
      <c r="F539" s="12"/>
    </row>
    <row r="540" spans="1:6" ht="12.75" customHeight="1" x14ac:dyDescent="0.35">
      <c r="A540" s="20"/>
      <c r="B540" s="28"/>
      <c r="C540" s="20"/>
      <c r="D540" s="28"/>
      <c r="E540" s="19"/>
      <c r="F540" s="12"/>
    </row>
    <row r="541" spans="1:6" ht="12.75" customHeight="1" x14ac:dyDescent="0.35">
      <c r="A541" s="20"/>
      <c r="B541" s="28"/>
      <c r="C541" s="20"/>
      <c r="D541" s="28"/>
      <c r="E541" s="19"/>
      <c r="F541" s="12"/>
    </row>
    <row r="542" spans="1:6" ht="12.75" customHeight="1" x14ac:dyDescent="0.35">
      <c r="A542" s="20"/>
      <c r="B542" s="28"/>
      <c r="C542" s="20"/>
      <c r="D542" s="28"/>
      <c r="E542" s="19"/>
      <c r="F542" s="12"/>
    </row>
    <row r="543" spans="1:6" ht="12.75" customHeight="1" x14ac:dyDescent="0.35">
      <c r="A543" s="20"/>
      <c r="B543" s="28"/>
      <c r="C543" s="20"/>
      <c r="D543" s="28"/>
      <c r="E543" s="17"/>
      <c r="F543" s="12"/>
    </row>
    <row r="544" spans="1:6" ht="12.75" customHeight="1" x14ac:dyDescent="0.35">
      <c r="A544" s="20"/>
      <c r="B544" s="28"/>
      <c r="C544" s="20"/>
      <c r="D544" s="28"/>
      <c r="E544" s="17"/>
      <c r="F544" s="12"/>
    </row>
    <row r="545" spans="1:6" ht="12.75" customHeight="1" x14ac:dyDescent="0.35">
      <c r="A545" s="20"/>
      <c r="B545" s="28"/>
      <c r="C545" s="20"/>
      <c r="D545" s="28"/>
      <c r="E545" s="17"/>
      <c r="F545" s="12"/>
    </row>
    <row r="546" spans="1:6" ht="12.75" customHeight="1" x14ac:dyDescent="0.35">
      <c r="A546" s="20"/>
      <c r="B546" s="28"/>
      <c r="C546" s="20"/>
      <c r="D546" s="28"/>
      <c r="E546" s="19"/>
      <c r="F546" s="12"/>
    </row>
    <row r="547" spans="1:6" ht="12.75" customHeight="1" x14ac:dyDescent="0.35">
      <c r="A547" s="20"/>
      <c r="B547" s="28"/>
      <c r="C547" s="20"/>
      <c r="D547" s="28"/>
      <c r="E547" s="19"/>
      <c r="F547" s="12"/>
    </row>
    <row r="548" spans="1:6" ht="12.75" customHeight="1" x14ac:dyDescent="0.35">
      <c r="A548" s="20"/>
      <c r="B548" s="28"/>
      <c r="C548" s="20"/>
      <c r="D548" s="28"/>
      <c r="E548" s="19"/>
      <c r="F548" s="12"/>
    </row>
    <row r="549" spans="1:6" ht="12.75" customHeight="1" x14ac:dyDescent="0.35">
      <c r="A549" s="20"/>
      <c r="B549" s="28"/>
      <c r="C549" s="20"/>
      <c r="D549" s="28"/>
      <c r="E549" s="19"/>
      <c r="F549" s="12"/>
    </row>
    <row r="550" spans="1:6" ht="12.75" customHeight="1" x14ac:dyDescent="0.35">
      <c r="A550" s="20"/>
      <c r="B550" s="28"/>
      <c r="C550" s="20"/>
      <c r="D550" s="28"/>
      <c r="E550" s="17"/>
      <c r="F550" s="12"/>
    </row>
    <row r="551" spans="1:6" ht="12.75" customHeight="1" x14ac:dyDescent="0.35">
      <c r="A551" s="20"/>
      <c r="B551" s="28"/>
      <c r="C551" s="20"/>
      <c r="D551" s="28"/>
      <c r="E551" s="19"/>
      <c r="F551" s="12"/>
    </row>
    <row r="552" spans="1:6" ht="12.75" customHeight="1" x14ac:dyDescent="0.35">
      <c r="A552" s="20"/>
      <c r="B552" s="28"/>
      <c r="C552" s="20"/>
      <c r="D552" s="28"/>
      <c r="E552" s="19"/>
      <c r="F552" s="12"/>
    </row>
    <row r="553" spans="1:6" ht="12.75" customHeight="1" x14ac:dyDescent="0.35">
      <c r="A553" s="20"/>
      <c r="B553" s="28"/>
      <c r="C553" s="20"/>
      <c r="D553" s="28"/>
      <c r="E553" s="19"/>
      <c r="F553" s="12"/>
    </row>
    <row r="554" spans="1:6" ht="12.75" customHeight="1" x14ac:dyDescent="0.35">
      <c r="A554" s="20"/>
      <c r="B554" s="28"/>
      <c r="C554" s="20"/>
      <c r="D554" s="28"/>
      <c r="E554" s="19"/>
      <c r="F554" s="12"/>
    </row>
    <row r="555" spans="1:6" ht="12.75" customHeight="1" x14ac:dyDescent="0.35">
      <c r="A555" s="20"/>
      <c r="B555" s="28"/>
      <c r="C555" s="20"/>
      <c r="D555" s="28"/>
      <c r="E555" s="19"/>
      <c r="F555" s="12"/>
    </row>
    <row r="556" spans="1:6" ht="12.75" customHeight="1" x14ac:dyDescent="0.35">
      <c r="A556" s="20"/>
      <c r="B556" s="28"/>
      <c r="C556" s="20"/>
      <c r="D556" s="28"/>
      <c r="E556" s="19"/>
      <c r="F556" s="12"/>
    </row>
    <row r="557" spans="1:6" ht="12.75" customHeight="1" x14ac:dyDescent="0.35">
      <c r="A557" s="20"/>
      <c r="B557" s="28"/>
      <c r="C557" s="20"/>
      <c r="D557" s="28"/>
      <c r="E557" s="17"/>
      <c r="F557" s="12"/>
    </row>
    <row r="558" spans="1:6" ht="12.75" customHeight="1" x14ac:dyDescent="0.35">
      <c r="A558" s="20"/>
      <c r="B558" s="28"/>
      <c r="C558" s="20"/>
      <c r="D558" s="28"/>
      <c r="E558" s="19"/>
      <c r="F558" s="12"/>
    </row>
    <row r="559" spans="1:6" ht="12.75" customHeight="1" x14ac:dyDescent="0.35">
      <c r="A559" s="20"/>
      <c r="B559" s="28"/>
      <c r="C559" s="20"/>
      <c r="D559" s="28"/>
      <c r="E559" s="19"/>
      <c r="F559" s="12"/>
    </row>
    <row r="560" spans="1:6" ht="12.75" customHeight="1" x14ac:dyDescent="0.35">
      <c r="A560" s="20"/>
      <c r="B560" s="28"/>
      <c r="C560" s="20"/>
      <c r="D560" s="28"/>
      <c r="E560" s="19"/>
      <c r="F560" s="12"/>
    </row>
    <row r="561" spans="1:6" ht="12.75" customHeight="1" x14ac:dyDescent="0.35">
      <c r="A561" s="20"/>
      <c r="B561" s="28"/>
      <c r="C561" s="20"/>
      <c r="D561" s="28"/>
      <c r="E561" s="17"/>
      <c r="F561" s="12"/>
    </row>
    <row r="562" spans="1:6" ht="12.75" customHeight="1" x14ac:dyDescent="0.35">
      <c r="A562" s="20"/>
      <c r="B562" s="28"/>
      <c r="C562" s="20"/>
      <c r="D562" s="28"/>
      <c r="E562" s="17"/>
      <c r="F562" s="12"/>
    </row>
    <row r="563" spans="1:6" ht="12.75" customHeight="1" x14ac:dyDescent="0.35">
      <c r="A563" s="20"/>
      <c r="B563" s="28"/>
      <c r="C563" s="20"/>
      <c r="D563" s="28"/>
      <c r="E563" s="19"/>
      <c r="F563" s="12"/>
    </row>
    <row r="564" spans="1:6" ht="12.75" customHeight="1" x14ac:dyDescent="0.35">
      <c r="A564" s="20"/>
      <c r="B564" s="28"/>
      <c r="C564" s="20"/>
      <c r="D564" s="28"/>
      <c r="E564" s="19"/>
      <c r="F564" s="12"/>
    </row>
    <row r="565" spans="1:6" ht="12.75" customHeight="1" x14ac:dyDescent="0.35">
      <c r="A565" s="20"/>
      <c r="B565" s="28"/>
      <c r="C565" s="20"/>
      <c r="D565" s="28"/>
      <c r="E565" s="19"/>
      <c r="F565" s="12"/>
    </row>
    <row r="566" spans="1:6" ht="12.75" customHeight="1" x14ac:dyDescent="0.35">
      <c r="A566" s="20"/>
      <c r="B566" s="28"/>
      <c r="C566" s="20"/>
      <c r="D566" s="28"/>
      <c r="E566" s="19"/>
      <c r="F566" s="12"/>
    </row>
    <row r="567" spans="1:6" ht="12.75" customHeight="1" x14ac:dyDescent="0.35">
      <c r="A567" s="20"/>
      <c r="B567" s="28"/>
      <c r="C567" s="20"/>
      <c r="D567" s="28"/>
      <c r="E567" s="19"/>
      <c r="F567" s="12"/>
    </row>
    <row r="568" spans="1:6" ht="12.75" customHeight="1" x14ac:dyDescent="0.35">
      <c r="A568" s="20"/>
      <c r="B568" s="28"/>
      <c r="C568" s="20"/>
      <c r="D568" s="28"/>
      <c r="E568" s="19"/>
      <c r="F568" s="12"/>
    </row>
    <row r="569" spans="1:6" ht="12.75" customHeight="1" x14ac:dyDescent="0.35">
      <c r="A569" s="20"/>
      <c r="B569" s="28"/>
      <c r="C569" s="20"/>
      <c r="D569" s="28"/>
      <c r="E569" s="19"/>
      <c r="F569" s="12"/>
    </row>
    <row r="570" spans="1:6" ht="12.75" customHeight="1" x14ac:dyDescent="0.35">
      <c r="A570" s="20"/>
      <c r="B570" s="28"/>
      <c r="C570" s="20"/>
      <c r="D570" s="28"/>
      <c r="E570" s="19"/>
      <c r="F570" s="12"/>
    </row>
    <row r="571" spans="1:6" ht="12.75" customHeight="1" x14ac:dyDescent="0.35">
      <c r="A571" s="20"/>
      <c r="B571" s="28"/>
      <c r="C571" s="20"/>
      <c r="D571" s="28"/>
      <c r="E571" s="19"/>
      <c r="F571" s="12"/>
    </row>
    <row r="572" spans="1:6" ht="12.75" customHeight="1" x14ac:dyDescent="0.35">
      <c r="A572" s="20"/>
      <c r="B572" s="28"/>
      <c r="C572" s="20"/>
      <c r="D572" s="28"/>
      <c r="E572" s="19"/>
      <c r="F572" s="12"/>
    </row>
    <row r="573" spans="1:6" ht="12.75" customHeight="1" x14ac:dyDescent="0.35">
      <c r="A573" s="20"/>
      <c r="B573" s="28"/>
      <c r="C573" s="20"/>
      <c r="D573" s="28"/>
      <c r="E573" s="19"/>
      <c r="F573" s="12"/>
    </row>
    <row r="574" spans="1:6" ht="12.75" customHeight="1" x14ac:dyDescent="0.35">
      <c r="A574" s="20"/>
      <c r="B574" s="28"/>
      <c r="C574" s="20"/>
      <c r="D574" s="28"/>
      <c r="E574" s="19"/>
      <c r="F574" s="12"/>
    </row>
    <row r="575" spans="1:6" ht="12.75" customHeight="1" x14ac:dyDescent="0.35">
      <c r="A575" s="20"/>
      <c r="B575" s="28"/>
      <c r="C575" s="20"/>
      <c r="D575" s="28"/>
      <c r="E575" s="19"/>
      <c r="F575" s="12"/>
    </row>
    <row r="576" spans="1:6" ht="12.75" customHeight="1" x14ac:dyDescent="0.35">
      <c r="A576" s="20"/>
      <c r="B576" s="28"/>
      <c r="C576" s="20"/>
      <c r="D576" s="28"/>
      <c r="E576" s="19"/>
      <c r="F576" s="12"/>
    </row>
    <row r="577" spans="1:6" ht="12.75" customHeight="1" x14ac:dyDescent="0.35">
      <c r="A577" s="20"/>
      <c r="B577" s="28"/>
      <c r="C577" s="20"/>
      <c r="D577" s="28"/>
      <c r="E577" s="19"/>
      <c r="F577" s="12"/>
    </row>
    <row r="578" spans="1:6" ht="12.75" customHeight="1" x14ac:dyDescent="0.35">
      <c r="A578" s="20"/>
      <c r="B578" s="28"/>
      <c r="C578" s="20"/>
      <c r="D578" s="28"/>
      <c r="E578" s="17"/>
      <c r="F578" s="12"/>
    </row>
    <row r="579" spans="1:6" ht="12.75" customHeight="1" x14ac:dyDescent="0.35">
      <c r="A579" s="20"/>
      <c r="B579" s="28"/>
      <c r="C579" s="20"/>
      <c r="D579" s="28"/>
      <c r="E579" s="19"/>
      <c r="F579" s="12"/>
    </row>
    <row r="580" spans="1:6" ht="12.75" customHeight="1" x14ac:dyDescent="0.35">
      <c r="A580" s="20"/>
      <c r="B580" s="28"/>
      <c r="C580" s="20"/>
      <c r="D580" s="28"/>
      <c r="E580" s="19"/>
      <c r="F580" s="12"/>
    </row>
    <row r="581" spans="1:6" ht="12.75" customHeight="1" x14ac:dyDescent="0.35">
      <c r="A581" s="20"/>
      <c r="B581" s="28"/>
      <c r="C581" s="20"/>
      <c r="D581" s="28"/>
      <c r="E581" s="19"/>
      <c r="F581" s="12"/>
    </row>
    <row r="582" spans="1:6" ht="12.75" customHeight="1" x14ac:dyDescent="0.35">
      <c r="A582" s="20"/>
      <c r="B582" s="28"/>
      <c r="C582" s="20"/>
      <c r="D582" s="28"/>
      <c r="E582" s="19"/>
      <c r="F582" s="12"/>
    </row>
    <row r="583" spans="1:6" ht="12.75" customHeight="1" x14ac:dyDescent="0.35">
      <c r="A583" s="20"/>
      <c r="B583" s="28"/>
      <c r="C583" s="20"/>
      <c r="D583" s="28"/>
      <c r="E583" s="19"/>
      <c r="F583" s="12"/>
    </row>
    <row r="584" spans="1:6" ht="12.75" customHeight="1" x14ac:dyDescent="0.35">
      <c r="A584" s="20"/>
      <c r="B584" s="28"/>
      <c r="C584" s="20"/>
      <c r="D584" s="28"/>
      <c r="E584" s="19"/>
      <c r="F584" s="12"/>
    </row>
    <row r="585" spans="1:6" ht="12.75" customHeight="1" x14ac:dyDescent="0.35">
      <c r="A585" s="20"/>
      <c r="B585" s="28"/>
      <c r="C585" s="20"/>
      <c r="D585" s="28"/>
      <c r="E585" s="19"/>
      <c r="F585" s="12"/>
    </row>
    <row r="586" spans="1:6" ht="12.75" customHeight="1" x14ac:dyDescent="0.35">
      <c r="A586" s="20"/>
      <c r="B586" s="28"/>
      <c r="C586" s="20"/>
      <c r="D586" s="28"/>
      <c r="E586" s="17"/>
      <c r="F586" s="12"/>
    </row>
    <row r="587" spans="1:6" ht="12.75" customHeight="1" x14ac:dyDescent="0.35">
      <c r="A587" s="20"/>
      <c r="B587" s="28"/>
      <c r="C587" s="20"/>
      <c r="D587" s="28"/>
      <c r="E587" s="19"/>
      <c r="F587" s="12"/>
    </row>
    <row r="588" spans="1:6" ht="12.75" customHeight="1" x14ac:dyDescent="0.35">
      <c r="A588" s="20"/>
      <c r="B588" s="28"/>
      <c r="C588" s="20"/>
      <c r="D588" s="28"/>
      <c r="E588" s="19"/>
      <c r="F588" s="12"/>
    </row>
    <row r="589" spans="1:6" ht="12.75" customHeight="1" x14ac:dyDescent="0.35">
      <c r="A589" s="20"/>
      <c r="B589" s="28"/>
      <c r="C589" s="20"/>
      <c r="D589" s="28"/>
      <c r="E589" s="19"/>
      <c r="F589" s="12"/>
    </row>
    <row r="590" spans="1:6" ht="12.75" customHeight="1" x14ac:dyDescent="0.35">
      <c r="A590" s="20"/>
      <c r="B590" s="28"/>
      <c r="C590" s="20"/>
      <c r="D590" s="28"/>
      <c r="E590" s="19"/>
      <c r="F590" s="12"/>
    </row>
    <row r="591" spans="1:6" ht="12.75" customHeight="1" x14ac:dyDescent="0.35">
      <c r="A591" s="20"/>
      <c r="B591" s="28"/>
      <c r="C591" s="20"/>
      <c r="D591" s="28"/>
      <c r="E591" s="17"/>
      <c r="F591" s="12"/>
    </row>
    <row r="592" spans="1:6" ht="12.75" customHeight="1" x14ac:dyDescent="0.35">
      <c r="A592" s="20"/>
      <c r="B592" s="28"/>
      <c r="C592" s="20"/>
      <c r="D592" s="28"/>
      <c r="E592" s="19"/>
      <c r="F592" s="12"/>
    </row>
    <row r="593" spans="1:6" ht="12.75" customHeight="1" x14ac:dyDescent="0.35">
      <c r="A593" s="20"/>
      <c r="B593" s="28"/>
      <c r="C593" s="20"/>
      <c r="D593" s="28"/>
      <c r="E593" s="19"/>
      <c r="F593" s="12"/>
    </row>
    <row r="594" spans="1:6" ht="12.75" customHeight="1" x14ac:dyDescent="0.35">
      <c r="A594" s="20"/>
      <c r="B594" s="28"/>
      <c r="C594" s="20"/>
      <c r="D594" s="28"/>
      <c r="E594" s="19"/>
      <c r="F594" s="12"/>
    </row>
    <row r="595" spans="1:6" ht="12.75" customHeight="1" x14ac:dyDescent="0.35">
      <c r="A595" s="20"/>
      <c r="B595" s="28"/>
      <c r="C595" s="20"/>
      <c r="D595" s="28"/>
      <c r="E595" s="19"/>
      <c r="F595" s="12"/>
    </row>
    <row r="596" spans="1:6" ht="12.75" customHeight="1" x14ac:dyDescent="0.35">
      <c r="A596" s="20"/>
      <c r="B596" s="28"/>
      <c r="C596" s="20"/>
      <c r="D596" s="28"/>
      <c r="E596" s="17"/>
      <c r="F596" s="12"/>
    </row>
    <row r="597" spans="1:6" ht="12.75" customHeight="1" x14ac:dyDescent="0.35">
      <c r="A597" s="20"/>
      <c r="B597" s="28"/>
      <c r="C597" s="20"/>
      <c r="D597" s="28"/>
      <c r="E597" s="19"/>
      <c r="F597" s="12"/>
    </row>
    <row r="598" spans="1:6" ht="12.75" customHeight="1" x14ac:dyDescent="0.35">
      <c r="A598" s="20"/>
      <c r="B598" s="28"/>
      <c r="C598" s="20"/>
      <c r="D598" s="28"/>
      <c r="E598" s="19"/>
      <c r="F598" s="12"/>
    </row>
    <row r="599" spans="1:6" ht="12.75" customHeight="1" x14ac:dyDescent="0.35">
      <c r="A599" s="20"/>
      <c r="B599" s="28"/>
      <c r="C599" s="20"/>
      <c r="D599" s="28"/>
      <c r="E599" s="19"/>
      <c r="F599" s="12"/>
    </row>
    <row r="600" spans="1:6" ht="12.75" customHeight="1" x14ac:dyDescent="0.35">
      <c r="A600" s="20"/>
      <c r="B600" s="28"/>
      <c r="C600" s="20"/>
      <c r="D600" s="28"/>
      <c r="E600" s="19"/>
      <c r="F600" s="12"/>
    </row>
    <row r="601" spans="1:6" ht="12.75" customHeight="1" x14ac:dyDescent="0.35">
      <c r="A601" s="20"/>
      <c r="B601" s="28"/>
      <c r="C601" s="20"/>
      <c r="D601" s="28"/>
      <c r="E601" s="19"/>
      <c r="F601" s="12"/>
    </row>
    <row r="602" spans="1:6" ht="12.75" customHeight="1" x14ac:dyDescent="0.35">
      <c r="A602" s="20"/>
      <c r="B602" s="28"/>
      <c r="C602" s="20"/>
      <c r="D602" s="28"/>
      <c r="E602" s="19"/>
      <c r="F602" s="12"/>
    </row>
    <row r="603" spans="1:6" ht="12.75" customHeight="1" x14ac:dyDescent="0.35">
      <c r="A603" s="20"/>
      <c r="B603" s="28"/>
      <c r="C603" s="20"/>
      <c r="D603" s="28"/>
      <c r="E603" s="19"/>
      <c r="F603" s="12"/>
    </row>
    <row r="604" spans="1:6" ht="12.75" customHeight="1" x14ac:dyDescent="0.35">
      <c r="A604" s="20"/>
      <c r="B604" s="28"/>
      <c r="C604" s="20"/>
      <c r="D604" s="28"/>
      <c r="E604" s="19"/>
      <c r="F604" s="12"/>
    </row>
    <row r="605" spans="1:6" ht="12.75" customHeight="1" x14ac:dyDescent="0.35">
      <c r="A605" s="20"/>
      <c r="B605" s="28"/>
      <c r="C605" s="20"/>
      <c r="D605" s="28"/>
      <c r="E605" s="19"/>
      <c r="F605" s="12"/>
    </row>
    <row r="606" spans="1:6" ht="12.75" customHeight="1" x14ac:dyDescent="0.35">
      <c r="A606" s="20"/>
      <c r="B606" s="28"/>
      <c r="C606" s="20"/>
      <c r="D606" s="28"/>
      <c r="E606" s="19"/>
      <c r="F606" s="12"/>
    </row>
    <row r="607" spans="1:6" ht="12.75" customHeight="1" x14ac:dyDescent="0.35">
      <c r="A607" s="20"/>
      <c r="B607" s="28"/>
      <c r="C607" s="20"/>
      <c r="D607" s="28"/>
      <c r="E607" s="19"/>
      <c r="F607" s="12"/>
    </row>
    <row r="608" spans="1:6" ht="12.75" customHeight="1" x14ac:dyDescent="0.35">
      <c r="A608" s="20"/>
      <c r="B608" s="28"/>
      <c r="C608" s="20"/>
      <c r="D608" s="28"/>
      <c r="E608" s="17"/>
      <c r="F608" s="12"/>
    </row>
    <row r="609" spans="1:6" ht="12.75" customHeight="1" x14ac:dyDescent="0.35">
      <c r="A609" s="20"/>
      <c r="B609" s="28"/>
      <c r="C609" s="20"/>
      <c r="D609" s="28"/>
      <c r="E609" s="19"/>
      <c r="F609" s="12"/>
    </row>
    <row r="610" spans="1:6" ht="12.75" customHeight="1" x14ac:dyDescent="0.35">
      <c r="A610" s="20"/>
      <c r="B610" s="28"/>
      <c r="C610" s="20"/>
      <c r="D610" s="28"/>
      <c r="E610" s="19"/>
      <c r="F610" s="12"/>
    </row>
    <row r="611" spans="1:6" ht="12.75" customHeight="1" x14ac:dyDescent="0.35">
      <c r="A611" s="20"/>
      <c r="B611" s="28"/>
      <c r="C611" s="20"/>
      <c r="D611" s="28"/>
      <c r="E611" s="19"/>
      <c r="F611" s="12"/>
    </row>
    <row r="612" spans="1:6" ht="12.75" customHeight="1" x14ac:dyDescent="0.35">
      <c r="A612" s="20"/>
      <c r="B612" s="28"/>
      <c r="C612" s="20"/>
      <c r="D612" s="28"/>
      <c r="E612" s="19"/>
      <c r="F612" s="12"/>
    </row>
    <row r="613" spans="1:6" ht="12.75" customHeight="1" x14ac:dyDescent="0.35">
      <c r="A613" s="20"/>
      <c r="B613" s="28"/>
      <c r="C613" s="20"/>
      <c r="D613" s="28"/>
      <c r="E613" s="19"/>
      <c r="F613" s="12"/>
    </row>
    <row r="614" spans="1:6" ht="12.75" customHeight="1" x14ac:dyDescent="0.35">
      <c r="A614" s="20"/>
      <c r="B614" s="28"/>
      <c r="C614" s="20"/>
      <c r="D614" s="28"/>
      <c r="E614" s="19"/>
      <c r="F614" s="12"/>
    </row>
    <row r="615" spans="1:6" ht="12.75" customHeight="1" x14ac:dyDescent="0.35">
      <c r="A615" s="20"/>
      <c r="B615" s="28"/>
      <c r="C615" s="20"/>
      <c r="D615" s="28"/>
      <c r="E615" s="19"/>
      <c r="F615" s="12"/>
    </row>
    <row r="616" spans="1:6" ht="12.75" customHeight="1" x14ac:dyDescent="0.35">
      <c r="A616" s="20"/>
      <c r="B616" s="28"/>
      <c r="C616" s="20"/>
      <c r="D616" s="28"/>
      <c r="E616" s="19"/>
      <c r="F616" s="12"/>
    </row>
    <row r="617" spans="1:6" ht="12.75" customHeight="1" x14ac:dyDescent="0.35">
      <c r="A617" s="20"/>
      <c r="B617" s="28"/>
      <c r="C617" s="20"/>
      <c r="D617" s="28"/>
      <c r="E617" s="17"/>
      <c r="F617" s="12"/>
    </row>
    <row r="618" spans="1:6" ht="12.75" customHeight="1" x14ac:dyDescent="0.35">
      <c r="A618" s="20"/>
      <c r="B618" s="28"/>
      <c r="C618" s="20"/>
      <c r="D618" s="28"/>
      <c r="E618" s="19"/>
      <c r="F618" s="12"/>
    </row>
    <row r="619" spans="1:6" ht="12.75" customHeight="1" x14ac:dyDescent="0.35">
      <c r="A619" s="20"/>
      <c r="B619" s="28"/>
      <c r="C619" s="20"/>
      <c r="D619" s="28"/>
      <c r="E619" s="17"/>
      <c r="F619" s="12"/>
    </row>
    <row r="620" spans="1:6" ht="12.75" customHeight="1" x14ac:dyDescent="0.35">
      <c r="A620" s="20"/>
      <c r="B620" s="28"/>
      <c r="C620" s="20"/>
      <c r="D620" s="28"/>
      <c r="E620" s="19"/>
      <c r="F620" s="12"/>
    </row>
    <row r="621" spans="1:6" ht="12.75" customHeight="1" x14ac:dyDescent="0.35">
      <c r="A621" s="20"/>
      <c r="B621" s="28"/>
      <c r="C621" s="20"/>
      <c r="D621" s="28"/>
      <c r="E621" s="19"/>
      <c r="F621" s="12"/>
    </row>
    <row r="622" spans="1:6" ht="12.75" customHeight="1" x14ac:dyDescent="0.35">
      <c r="A622" s="20"/>
      <c r="B622" s="28"/>
      <c r="C622" s="20"/>
      <c r="D622" s="28"/>
      <c r="E622" s="19"/>
      <c r="F622" s="12"/>
    </row>
    <row r="623" spans="1:6" ht="12.75" customHeight="1" x14ac:dyDescent="0.35">
      <c r="A623" s="20"/>
      <c r="B623" s="28"/>
      <c r="C623" s="20"/>
      <c r="D623" s="28"/>
      <c r="E623" s="19"/>
      <c r="F623" s="12"/>
    </row>
    <row r="624" spans="1:6" ht="12.75" customHeight="1" x14ac:dyDescent="0.35">
      <c r="A624" s="20"/>
      <c r="B624" s="28"/>
      <c r="C624" s="20"/>
      <c r="D624" s="28"/>
      <c r="E624" s="19"/>
      <c r="F624" s="12"/>
    </row>
    <row r="625" spans="1:6" ht="12.75" customHeight="1" x14ac:dyDescent="0.35">
      <c r="A625" s="20"/>
      <c r="B625" s="28"/>
      <c r="C625" s="20"/>
      <c r="D625" s="28"/>
      <c r="E625" s="19"/>
      <c r="F625" s="12"/>
    </row>
    <row r="626" spans="1:6" ht="12.75" customHeight="1" x14ac:dyDescent="0.35">
      <c r="A626" s="5"/>
      <c r="E626" s="19"/>
      <c r="F626" s="12"/>
    </row>
    <row r="627" spans="1:6" ht="12.75" customHeight="1" x14ac:dyDescent="0.35">
      <c r="A627" s="5"/>
      <c r="E627" s="19"/>
      <c r="F627" s="12"/>
    </row>
    <row r="628" spans="1:6" ht="12.75" customHeight="1" x14ac:dyDescent="0.35">
      <c r="A628" s="5"/>
      <c r="B628" s="174"/>
      <c r="C628" s="174"/>
      <c r="E628" s="19"/>
      <c r="F628" s="12"/>
    </row>
    <row r="629" spans="1:6" x14ac:dyDescent="0.35">
      <c r="E629" s="19"/>
      <c r="F629" s="12"/>
    </row>
    <row r="630" spans="1:6" x14ac:dyDescent="0.35">
      <c r="E630" s="17"/>
      <c r="F630" s="12"/>
    </row>
    <row r="631" spans="1:6" x14ac:dyDescent="0.35">
      <c r="E631" s="19"/>
    </row>
    <row r="632" spans="1:6" x14ac:dyDescent="0.35">
      <c r="E632" s="19"/>
    </row>
    <row r="633" spans="1:6" x14ac:dyDescent="0.35">
      <c r="E633" s="19"/>
    </row>
    <row r="634" spans="1:6" x14ac:dyDescent="0.35">
      <c r="E634" s="19"/>
    </row>
    <row r="635" spans="1:6" x14ac:dyDescent="0.35">
      <c r="E635" s="19"/>
    </row>
    <row r="636" spans="1:6" x14ac:dyDescent="0.35">
      <c r="E636" s="19"/>
    </row>
    <row r="637" spans="1:6" x14ac:dyDescent="0.35">
      <c r="E637" s="19"/>
    </row>
    <row r="638" spans="1:6" x14ac:dyDescent="0.35">
      <c r="E638" s="19"/>
    </row>
    <row r="639" spans="1:6" x14ac:dyDescent="0.35">
      <c r="E639" s="19"/>
    </row>
    <row r="640" spans="1:6" x14ac:dyDescent="0.35">
      <c r="E640" s="19"/>
    </row>
    <row r="641" spans="5:5" x14ac:dyDescent="0.35">
      <c r="E641" s="19"/>
    </row>
    <row r="642" spans="5:5" x14ac:dyDescent="0.35">
      <c r="E642" s="17">
        <v>9502</v>
      </c>
    </row>
  </sheetData>
  <sheetProtection algorithmName="SHA-512" hashValue="3ZlCrnN1kooEA03RodqxV8kATILI4vuLX8aMGmz1egXpRLCfZjD7u0Ch7Ukuug4X5uozam9SxCDd9+N+DkqpQQ==" saltValue="Y5+uc67v0tDw2/4AHH3zIQ==" spinCount="100000" sheet="1" objects="1" scenarios="1" selectLockedCells="1" selectUnlockedCells="1"/>
  <mergeCells count="3">
    <mergeCell ref="A1:I1"/>
    <mergeCell ref="B123:C123"/>
    <mergeCell ref="B628:C628"/>
  </mergeCells>
  <hyperlinks>
    <hyperlink ref="B123:C123" r:id="rId1" display="© Commonwealth of Australia 2016" xr:uid="{0CE55276-476C-4AFF-8CD6-58BF861D2C10}"/>
  </hyperlinks>
  <pageMargins left="0.7" right="0.7" top="0.75" bottom="0.75" header="0.3" footer="0.3"/>
  <pageSetup paperSize="9" orientation="portrait"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54D0-55A1-4C81-A984-76666010AF52}">
  <sheetPr codeName="Sheet12">
    <tabColor theme="0" tint="-0.34998626667073579"/>
  </sheetPr>
  <dimension ref="B2:B6"/>
  <sheetViews>
    <sheetView zoomScaleNormal="100" workbookViewId="0">
      <selection activeCell="B2" sqref="B2"/>
    </sheetView>
  </sheetViews>
  <sheetFormatPr defaultRowHeight="14.5" x14ac:dyDescent="0.35"/>
  <cols>
    <col min="1" max="1" width="2.1796875" customWidth="1"/>
    <col min="2" max="2" width="20.81640625" customWidth="1"/>
  </cols>
  <sheetData>
    <row r="2" spans="2:2" ht="21" x14ac:dyDescent="0.35">
      <c r="B2" s="41" t="s">
        <v>121</v>
      </c>
    </row>
    <row r="3" spans="2:2" x14ac:dyDescent="0.35">
      <c r="B3" s="1"/>
    </row>
    <row r="4" spans="2:2" x14ac:dyDescent="0.35">
      <c r="B4" s="29" t="s">
        <v>120</v>
      </c>
    </row>
    <row r="5" spans="2:2" x14ac:dyDescent="0.35">
      <c r="B5" s="3" t="s">
        <v>123</v>
      </c>
    </row>
    <row r="6" spans="2:2" x14ac:dyDescent="0.35">
      <c r="B6" s="3" t="s">
        <v>122</v>
      </c>
    </row>
  </sheetData>
  <sheetProtection algorithmName="SHA-512" hashValue="gxR+AEAgWC8enuF0TbvqI56yNcX7EjMKzYkwDZxLOai4UaP5UE9pJW2/cBxclNTFzyNsxIzU8Z749hb67Lp8EA==" saltValue="26FqgIdnpw4jZEVY/X1JF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6490-A8F7-46D8-A285-38D5612FF5A1}">
  <sheetPr>
    <tabColor rgb="FFFFC000"/>
  </sheetPr>
  <dimension ref="A1:I15"/>
  <sheetViews>
    <sheetView showGridLines="0" zoomScale="70" zoomScaleNormal="70" workbookViewId="0">
      <selection activeCell="B2" sqref="A1:XFD1048576"/>
    </sheetView>
  </sheetViews>
  <sheetFormatPr defaultColWidth="0" defaultRowHeight="14.5" zeroHeight="1" x14ac:dyDescent="0.35"/>
  <cols>
    <col min="1" max="1" width="2.7265625" customWidth="1"/>
    <col min="2" max="2" width="25.7265625" customWidth="1"/>
    <col min="3" max="3" width="13" customWidth="1"/>
    <col min="4" max="4" width="19.54296875" customWidth="1"/>
    <col min="5" max="5" width="60.81640625" customWidth="1"/>
    <col min="6" max="6" width="17.81640625" customWidth="1"/>
    <col min="7" max="7" width="26.7265625" customWidth="1"/>
    <col min="8" max="8" width="5.6328125" customWidth="1"/>
    <col min="9" max="9" width="0" hidden="1" customWidth="1"/>
    <col min="10" max="16384" width="8.7265625" hidden="1"/>
  </cols>
  <sheetData>
    <row r="1" spans="1:8" ht="9" customHeight="1" x14ac:dyDescent="0.35">
      <c r="A1" s="37"/>
      <c r="B1" s="37"/>
      <c r="C1" s="37"/>
      <c r="D1" s="137"/>
      <c r="E1" s="137"/>
      <c r="F1" s="137"/>
      <c r="G1" s="137"/>
      <c r="H1" s="137"/>
    </row>
    <row r="2" spans="1:8" ht="23.5" x14ac:dyDescent="0.35">
      <c r="A2" s="37"/>
      <c r="B2" s="138" t="s">
        <v>857</v>
      </c>
      <c r="C2" s="138"/>
      <c r="D2" s="137"/>
      <c r="E2" s="137"/>
      <c r="F2" s="137"/>
      <c r="G2" s="137"/>
      <c r="H2" s="137"/>
    </row>
    <row r="3" spans="1:8" x14ac:dyDescent="0.35"/>
    <row r="4" spans="1:8" x14ac:dyDescent="0.35">
      <c r="B4" s="147" t="s">
        <v>821</v>
      </c>
      <c r="C4" s="147" t="s">
        <v>860</v>
      </c>
      <c r="D4" s="147" t="s">
        <v>822</v>
      </c>
      <c r="E4" s="147" t="s">
        <v>858</v>
      </c>
      <c r="F4" s="147" t="s">
        <v>856</v>
      </c>
      <c r="G4" s="147" t="s">
        <v>823</v>
      </c>
    </row>
    <row r="5" spans="1:8" ht="43.5" x14ac:dyDescent="0.35">
      <c r="B5" s="149" t="s">
        <v>873</v>
      </c>
      <c r="C5" s="145" t="s">
        <v>862</v>
      </c>
      <c r="D5" s="145" t="s">
        <v>863</v>
      </c>
      <c r="E5" s="146" t="s">
        <v>864</v>
      </c>
      <c r="F5" s="145" t="s">
        <v>865</v>
      </c>
      <c r="G5" s="145" t="s">
        <v>869</v>
      </c>
    </row>
    <row r="6" spans="1:8" ht="43.5" x14ac:dyDescent="0.35">
      <c r="B6" s="150"/>
      <c r="C6" s="139" t="s">
        <v>826</v>
      </c>
      <c r="D6" s="139" t="s">
        <v>827</v>
      </c>
      <c r="E6" s="46" t="s">
        <v>828</v>
      </c>
      <c r="F6" s="46" t="s">
        <v>872</v>
      </c>
      <c r="G6" s="145" t="s">
        <v>869</v>
      </c>
    </row>
    <row r="7" spans="1:8" ht="87" x14ac:dyDescent="0.35">
      <c r="B7" s="150"/>
      <c r="C7" s="148" t="s">
        <v>824</v>
      </c>
      <c r="D7" s="139" t="s">
        <v>825</v>
      </c>
      <c r="E7" s="144" t="s">
        <v>871</v>
      </c>
      <c r="F7" s="46" t="s">
        <v>861</v>
      </c>
      <c r="G7" s="145" t="s">
        <v>869</v>
      </c>
    </row>
    <row r="8" spans="1:8" ht="203" x14ac:dyDescent="0.35">
      <c r="B8" s="150"/>
      <c r="C8" s="148"/>
      <c r="D8" s="139" t="s">
        <v>859</v>
      </c>
      <c r="E8" s="144" t="s">
        <v>874</v>
      </c>
      <c r="F8" s="46" t="s">
        <v>861</v>
      </c>
      <c r="G8" s="145" t="s">
        <v>869</v>
      </c>
    </row>
    <row r="9" spans="1:8" ht="43.5" x14ac:dyDescent="0.35">
      <c r="B9" s="150"/>
      <c r="C9" s="139" t="s">
        <v>866</v>
      </c>
      <c r="D9" s="139" t="s">
        <v>867</v>
      </c>
      <c r="E9" s="144" t="s">
        <v>868</v>
      </c>
      <c r="F9" s="46" t="s">
        <v>861</v>
      </c>
      <c r="G9" s="145" t="s">
        <v>869</v>
      </c>
    </row>
    <row r="10" spans="1:8" ht="43.5" x14ac:dyDescent="0.35">
      <c r="B10" s="151"/>
      <c r="C10" s="139" t="s">
        <v>127</v>
      </c>
      <c r="D10" s="139" t="s">
        <v>867</v>
      </c>
      <c r="E10" s="144" t="s">
        <v>868</v>
      </c>
      <c r="F10" s="46" t="s">
        <v>861</v>
      </c>
      <c r="G10" s="145" t="s">
        <v>869</v>
      </c>
    </row>
    <row r="11" spans="1:8" x14ac:dyDescent="0.35">
      <c r="B11" s="139" t="s">
        <v>829</v>
      </c>
      <c r="C11" s="152" t="s">
        <v>830</v>
      </c>
      <c r="D11" s="153"/>
      <c r="E11" s="153"/>
      <c r="F11" s="153"/>
      <c r="G11" s="154"/>
    </row>
    <row r="12" spans="1:8" x14ac:dyDescent="0.35">
      <c r="B12" s="140"/>
      <c r="C12" s="140"/>
      <c r="D12" s="140"/>
      <c r="E12" s="140"/>
      <c r="G12" s="140"/>
    </row>
    <row r="13" spans="1:8" hidden="1" x14ac:dyDescent="0.35">
      <c r="B13" s="140"/>
      <c r="C13" s="140"/>
      <c r="D13" s="140"/>
      <c r="E13" s="140"/>
      <c r="G13" s="140"/>
    </row>
    <row r="14" spans="1:8" hidden="1" x14ac:dyDescent="0.35">
      <c r="B14" s="140"/>
      <c r="C14" s="140"/>
      <c r="D14" s="140"/>
      <c r="E14" s="140"/>
      <c r="G14" s="140"/>
    </row>
    <row r="15" spans="1:8" hidden="1" x14ac:dyDescent="0.35">
      <c r="B15" s="140"/>
      <c r="C15" s="140"/>
      <c r="D15" s="140"/>
      <c r="E15" s="140"/>
      <c r="G15" s="140"/>
    </row>
  </sheetData>
  <sheetProtection algorithmName="SHA-512" hashValue="A8u+EeIGjEuOLUwz1JD1/uL1bUPX8gmzlxGzfQjRaJSRTeaI3N0I4Y6cN2qg5LZuu0ofHLn/XgcbGtD049nC0g==" saltValue="V8VlU3G5s8oov+F2f8uPjA==" spinCount="100000" sheet="1" objects="1" scenarios="1" selectLockedCells="1" selectUnlockedCells="1"/>
  <mergeCells count="3">
    <mergeCell ref="C7:C8"/>
    <mergeCell ref="B5:B10"/>
    <mergeCell ref="C11:G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38DD-02B2-4C53-9479-CEF7F23E7344}">
  <sheetPr>
    <tabColor rgb="FFFFC000"/>
  </sheetPr>
  <dimension ref="A1:V37"/>
  <sheetViews>
    <sheetView showGridLines="0" zoomScale="85" zoomScaleNormal="85" workbookViewId="0">
      <selection sqref="A1:XFD1048576"/>
    </sheetView>
  </sheetViews>
  <sheetFormatPr defaultColWidth="0" defaultRowHeight="14.5" zeroHeight="1" x14ac:dyDescent="0.35"/>
  <cols>
    <col min="1" max="1" width="1.26953125" style="62" customWidth="1"/>
    <col min="2" max="2" width="76.6328125" style="62" customWidth="1"/>
    <col min="3" max="3" width="1.1796875" style="62" customWidth="1"/>
    <col min="4" max="4" width="77.81640625" style="62" customWidth="1"/>
    <col min="5" max="5" width="1.7265625" style="62" customWidth="1"/>
    <col min="6" max="12" width="8.7265625" style="62" hidden="1" customWidth="1"/>
    <col min="13" max="15" width="0" style="62" hidden="1" customWidth="1"/>
    <col min="16" max="19" width="8.7265625" style="62" hidden="1" customWidth="1"/>
    <col min="20" max="22" width="0" style="62" hidden="1" customWidth="1"/>
    <col min="23" max="16384" width="8.7265625" style="62" hidden="1"/>
  </cols>
  <sheetData>
    <row r="1" spans="1:5" ht="8.15" customHeight="1" x14ac:dyDescent="0.35">
      <c r="A1" s="70"/>
      <c r="B1" s="70"/>
      <c r="C1" s="70"/>
      <c r="D1" s="70"/>
      <c r="E1" s="70"/>
    </row>
    <row r="2" spans="1:5" ht="23.5" x14ac:dyDescent="0.35">
      <c r="A2" s="70"/>
      <c r="B2" s="71" t="s">
        <v>697</v>
      </c>
      <c r="C2" s="72"/>
      <c r="D2" s="72"/>
      <c r="E2" s="70"/>
    </row>
    <row r="3" spans="1:5" ht="15" thickBot="1" x14ac:dyDescent="0.4">
      <c r="B3" s="61"/>
      <c r="C3" s="61"/>
      <c r="D3" s="61"/>
    </row>
    <row r="4" spans="1:5" ht="18.5" x14ac:dyDescent="0.35">
      <c r="B4" s="65" t="s">
        <v>720</v>
      </c>
      <c r="C4" s="61"/>
      <c r="D4" s="65" t="s">
        <v>698</v>
      </c>
    </row>
    <row r="5" spans="1:5" x14ac:dyDescent="0.35">
      <c r="B5" s="73"/>
      <c r="C5" s="61"/>
      <c r="D5" s="73"/>
    </row>
    <row r="6" spans="1:5" x14ac:dyDescent="0.35">
      <c r="B6" s="73"/>
      <c r="C6" s="61"/>
      <c r="D6" s="73"/>
    </row>
    <row r="7" spans="1:5" x14ac:dyDescent="0.35">
      <c r="B7" s="73"/>
      <c r="C7" s="61"/>
      <c r="D7" s="73"/>
    </row>
    <row r="8" spans="1:5" x14ac:dyDescent="0.35">
      <c r="B8" s="73"/>
      <c r="C8" s="61"/>
      <c r="D8" s="73"/>
    </row>
    <row r="9" spans="1:5" x14ac:dyDescent="0.35">
      <c r="B9" s="73"/>
      <c r="C9" s="61"/>
      <c r="D9" s="73"/>
    </row>
    <row r="10" spans="1:5" x14ac:dyDescent="0.35">
      <c r="B10" s="73"/>
      <c r="C10" s="61"/>
      <c r="D10" s="73"/>
    </row>
    <row r="11" spans="1:5" x14ac:dyDescent="0.35">
      <c r="B11" s="73"/>
      <c r="C11" s="61"/>
      <c r="D11" s="73"/>
    </row>
    <row r="12" spans="1:5" x14ac:dyDescent="0.35">
      <c r="B12" s="73"/>
      <c r="C12" s="61"/>
      <c r="D12" s="73"/>
    </row>
    <row r="13" spans="1:5" x14ac:dyDescent="0.35">
      <c r="B13" s="73"/>
      <c r="C13" s="61"/>
      <c r="D13" s="73"/>
    </row>
    <row r="14" spans="1:5" x14ac:dyDescent="0.35">
      <c r="B14" s="73"/>
      <c r="C14" s="61"/>
      <c r="D14" s="73"/>
    </row>
    <row r="15" spans="1:5" x14ac:dyDescent="0.35">
      <c r="B15" s="73"/>
      <c r="C15" s="61"/>
      <c r="D15" s="73"/>
    </row>
    <row r="16" spans="1:5" x14ac:dyDescent="0.35">
      <c r="B16" s="73"/>
      <c r="C16" s="61"/>
      <c r="D16" s="73"/>
    </row>
    <row r="17" spans="2:4" x14ac:dyDescent="0.35">
      <c r="B17" s="73" t="s">
        <v>719</v>
      </c>
      <c r="C17" s="61"/>
      <c r="D17" s="74" t="s">
        <v>723</v>
      </c>
    </row>
    <row r="18" spans="2:4" ht="58" x14ac:dyDescent="0.35">
      <c r="B18" s="75" t="s">
        <v>722</v>
      </c>
      <c r="C18" s="61"/>
      <c r="D18" s="76" t="s">
        <v>811</v>
      </c>
    </row>
    <row r="19" spans="2:4" ht="43.5" customHeight="1" x14ac:dyDescent="0.35">
      <c r="B19" s="155" t="s">
        <v>726</v>
      </c>
      <c r="C19" s="61"/>
      <c r="D19" s="75" t="s">
        <v>812</v>
      </c>
    </row>
    <row r="20" spans="2:4" ht="87.5" thickBot="1" x14ac:dyDescent="0.4">
      <c r="B20" s="156"/>
      <c r="C20" s="61"/>
      <c r="D20" s="75" t="s">
        <v>813</v>
      </c>
    </row>
    <row r="21" spans="2:4" x14ac:dyDescent="0.35">
      <c r="B21" s="61"/>
      <c r="C21" s="61"/>
      <c r="D21" s="74" t="s">
        <v>724</v>
      </c>
    </row>
    <row r="22" spans="2:4" ht="74.5" customHeight="1" x14ac:dyDescent="0.35">
      <c r="B22" s="61"/>
      <c r="C22" s="61"/>
      <c r="D22" s="75" t="s">
        <v>710</v>
      </c>
    </row>
    <row r="23" spans="2:4" x14ac:dyDescent="0.35">
      <c r="B23" s="61"/>
      <c r="C23" s="61"/>
      <c r="D23" s="75"/>
    </row>
    <row r="24" spans="2:4" x14ac:dyDescent="0.35">
      <c r="B24" s="61"/>
      <c r="C24" s="61"/>
      <c r="D24" s="74" t="s">
        <v>721</v>
      </c>
    </row>
    <row r="25" spans="2:4" ht="29.5" thickBot="1" x14ac:dyDescent="0.4">
      <c r="B25" s="61"/>
      <c r="C25" s="61"/>
      <c r="D25" s="66" t="s">
        <v>725</v>
      </c>
    </row>
    <row r="26" spans="2:4" x14ac:dyDescent="0.35"/>
    <row r="27" spans="2:4" x14ac:dyDescent="0.35"/>
    <row r="28" spans="2:4" x14ac:dyDescent="0.35"/>
    <row r="29" spans="2:4" x14ac:dyDescent="0.35"/>
    <row r="30" spans="2:4" x14ac:dyDescent="0.35"/>
    <row r="31" spans="2:4" x14ac:dyDescent="0.35"/>
    <row r="32" spans="2:4" x14ac:dyDescent="0.35"/>
    <row r="33" x14ac:dyDescent="0.35"/>
    <row r="34" x14ac:dyDescent="0.35"/>
    <row r="35" x14ac:dyDescent="0.35"/>
    <row r="36" x14ac:dyDescent="0.35"/>
    <row r="37" x14ac:dyDescent="0.35"/>
  </sheetData>
  <sheetProtection algorithmName="SHA-512" hashValue="5gy8oQtva8+Jmg00EyBdi1eqEC0NeqOR3O3n8oWT5gxVoogbzqLpSbuNhooX94c9Bhu5FZ0+Bn5lwohQAHlm5w==" saltValue="fSL/Obst8XBQkpCMJAEWaw==" spinCount="100000" sheet="1" objects="1" scenarios="1" selectLockedCells="1" selectUnlockedCells="1"/>
  <mergeCells count="1">
    <mergeCell ref="B19:B20"/>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D12B-7FA8-4464-BCA1-7C395CED4C8C}">
  <sheetPr>
    <tabColor rgb="FFFFC000"/>
  </sheetPr>
  <dimension ref="A1:H34"/>
  <sheetViews>
    <sheetView showGridLines="0" zoomScale="85" zoomScaleNormal="85" workbookViewId="0">
      <selection sqref="A1:XFD1048576"/>
    </sheetView>
  </sheetViews>
  <sheetFormatPr defaultColWidth="0" defaultRowHeight="14.5" zeroHeight="1" x14ac:dyDescent="0.35"/>
  <cols>
    <col min="1" max="1" width="1.453125" style="62" customWidth="1"/>
    <col min="2" max="2" width="3" style="62" customWidth="1"/>
    <col min="3" max="3" width="95.1796875" style="62" customWidth="1"/>
    <col min="4" max="4" width="0.81640625" style="62" customWidth="1"/>
    <col min="5" max="5" width="109.54296875" style="62" customWidth="1"/>
    <col min="6" max="6" width="1.26953125" style="62" customWidth="1"/>
    <col min="7" max="7" width="76" style="62" customWidth="1"/>
    <col min="8" max="8" width="1.81640625" style="62" customWidth="1"/>
    <col min="9" max="16384" width="8.7265625" style="62" hidden="1"/>
  </cols>
  <sheetData>
    <row r="1" spans="1:8" x14ac:dyDescent="0.35">
      <c r="A1" s="72"/>
      <c r="B1" s="72"/>
      <c r="C1" s="72"/>
      <c r="D1" s="72"/>
      <c r="E1" s="72"/>
      <c r="F1" s="72"/>
      <c r="G1" s="72"/>
      <c r="H1" s="72"/>
    </row>
    <row r="2" spans="1:8" ht="23.5" x14ac:dyDescent="0.35">
      <c r="A2" s="72"/>
      <c r="B2" s="71" t="s">
        <v>711</v>
      </c>
      <c r="C2" s="72"/>
      <c r="D2" s="72"/>
      <c r="E2" s="72"/>
      <c r="F2" s="72"/>
      <c r="G2" s="72"/>
      <c r="H2" s="72"/>
    </row>
    <row r="3" spans="1:8" x14ac:dyDescent="0.35">
      <c r="A3" s="61"/>
      <c r="B3" s="61"/>
      <c r="C3" s="61"/>
      <c r="D3" s="61"/>
      <c r="E3" s="61"/>
      <c r="F3" s="61"/>
      <c r="G3" s="61"/>
    </row>
    <row r="4" spans="1:8" ht="18.5" x14ac:dyDescent="0.35">
      <c r="A4" s="61"/>
      <c r="B4" s="77" t="s">
        <v>767</v>
      </c>
      <c r="D4" s="61"/>
      <c r="E4" s="77" t="s">
        <v>713</v>
      </c>
      <c r="F4" s="77"/>
      <c r="G4" s="77" t="s">
        <v>777</v>
      </c>
    </row>
    <row r="5" spans="1:8" ht="46.5" customHeight="1" x14ac:dyDescent="0.35">
      <c r="A5" s="61"/>
      <c r="B5" s="61"/>
      <c r="C5" s="61"/>
      <c r="D5" s="61"/>
      <c r="E5" s="78" t="s">
        <v>714</v>
      </c>
      <c r="F5" s="78"/>
      <c r="G5" s="61"/>
    </row>
    <row r="6" spans="1:8" ht="15" thickBot="1" x14ac:dyDescent="0.4">
      <c r="A6" s="61"/>
      <c r="B6" s="61"/>
      <c r="C6" s="61"/>
      <c r="D6" s="61"/>
      <c r="E6" s="61"/>
      <c r="F6" s="61"/>
      <c r="G6" s="61"/>
    </row>
    <row r="7" spans="1:8" ht="29.15" customHeight="1" x14ac:dyDescent="0.35">
      <c r="A7" s="61"/>
      <c r="B7" s="161" t="s">
        <v>715</v>
      </c>
      <c r="C7" s="162"/>
      <c r="D7" s="61"/>
      <c r="E7" s="160" t="s">
        <v>776</v>
      </c>
      <c r="F7" s="79"/>
      <c r="G7" s="157" t="s">
        <v>778</v>
      </c>
    </row>
    <row r="8" spans="1:8" x14ac:dyDescent="0.35">
      <c r="A8" s="61"/>
      <c r="B8" s="163" t="s">
        <v>717</v>
      </c>
      <c r="C8" s="164"/>
      <c r="D8" s="61"/>
      <c r="E8" s="158"/>
      <c r="F8" s="79"/>
      <c r="G8" s="158"/>
    </row>
    <row r="9" spans="1:8" x14ac:dyDescent="0.35">
      <c r="A9" s="61"/>
      <c r="B9" s="80"/>
      <c r="C9" s="81"/>
      <c r="D9" s="61"/>
      <c r="E9" s="158"/>
      <c r="F9" s="79"/>
      <c r="G9" s="158"/>
    </row>
    <row r="10" spans="1:8" x14ac:dyDescent="0.35">
      <c r="A10" s="61"/>
      <c r="B10" s="165" t="s">
        <v>712</v>
      </c>
      <c r="C10" s="166"/>
      <c r="D10" s="61"/>
      <c r="E10" s="158"/>
      <c r="F10" s="79"/>
      <c r="G10" s="158"/>
    </row>
    <row r="11" spans="1:8" ht="29" x14ac:dyDescent="0.35">
      <c r="A11" s="61"/>
      <c r="B11" s="82">
        <v>1</v>
      </c>
      <c r="C11" s="81" t="s">
        <v>727</v>
      </c>
      <c r="D11" s="61"/>
      <c r="E11" s="158"/>
      <c r="F11" s="79"/>
      <c r="G11" s="158"/>
    </row>
    <row r="12" spans="1:8" ht="29.5" thickBot="1" x14ac:dyDescent="0.4">
      <c r="A12" s="61"/>
      <c r="B12" s="82">
        <v>2</v>
      </c>
      <c r="C12" s="81" t="s">
        <v>728</v>
      </c>
      <c r="D12" s="61"/>
      <c r="E12" s="158"/>
      <c r="F12" s="79"/>
      <c r="G12" s="159"/>
    </row>
    <row r="13" spans="1:8" ht="28" customHeight="1" x14ac:dyDescent="0.35">
      <c r="A13" s="61"/>
      <c r="B13" s="82">
        <v>3</v>
      </c>
      <c r="C13" s="81" t="s">
        <v>729</v>
      </c>
      <c r="D13" s="61"/>
      <c r="E13" s="158"/>
      <c r="F13" s="79"/>
      <c r="G13" s="61"/>
    </row>
    <row r="14" spans="1:8" ht="29" x14ac:dyDescent="0.35">
      <c r="A14" s="61"/>
      <c r="B14" s="82">
        <v>4</v>
      </c>
      <c r="C14" s="81" t="s">
        <v>730</v>
      </c>
      <c r="D14" s="61"/>
      <c r="E14" s="158"/>
      <c r="F14" s="79"/>
      <c r="G14" s="61"/>
    </row>
    <row r="15" spans="1:8" x14ac:dyDescent="0.35">
      <c r="A15" s="61"/>
      <c r="B15" s="83"/>
      <c r="C15" s="81"/>
      <c r="D15" s="61"/>
      <c r="E15" s="158"/>
      <c r="F15" s="79"/>
      <c r="G15" s="61"/>
    </row>
    <row r="16" spans="1:8" x14ac:dyDescent="0.35">
      <c r="A16" s="61"/>
      <c r="B16" s="165" t="s">
        <v>716</v>
      </c>
      <c r="C16" s="166"/>
      <c r="D16" s="61"/>
      <c r="E16" s="158"/>
      <c r="F16" s="79"/>
      <c r="G16" s="61"/>
    </row>
    <row r="17" spans="1:7" ht="29" x14ac:dyDescent="0.35">
      <c r="A17" s="61"/>
      <c r="B17" s="82">
        <v>1</v>
      </c>
      <c r="C17" s="81" t="s">
        <v>731</v>
      </c>
      <c r="D17" s="61"/>
      <c r="E17" s="158"/>
      <c r="F17" s="79"/>
      <c r="G17" s="61"/>
    </row>
    <row r="18" spans="1:7" ht="45" customHeight="1" x14ac:dyDescent="0.35">
      <c r="A18" s="61"/>
      <c r="B18" s="82">
        <v>2</v>
      </c>
      <c r="C18" s="81" t="s">
        <v>732</v>
      </c>
      <c r="D18" s="61"/>
      <c r="E18" s="158"/>
      <c r="F18" s="79"/>
      <c r="G18" s="61"/>
    </row>
    <row r="19" spans="1:7" ht="29" x14ac:dyDescent="0.35">
      <c r="A19" s="61"/>
      <c r="B19" s="82">
        <v>3</v>
      </c>
      <c r="C19" s="81" t="s">
        <v>733</v>
      </c>
      <c r="D19" s="61"/>
      <c r="E19" s="158"/>
      <c r="F19" s="79"/>
      <c r="G19" s="61"/>
    </row>
    <row r="20" spans="1:7" ht="33" customHeight="1" x14ac:dyDescent="0.35">
      <c r="A20" s="61"/>
      <c r="B20" s="82">
        <v>4</v>
      </c>
      <c r="C20" s="81" t="s">
        <v>734</v>
      </c>
      <c r="D20" s="61"/>
      <c r="E20" s="158"/>
      <c r="F20" s="79"/>
      <c r="G20" s="61"/>
    </row>
    <row r="21" spans="1:7" ht="29" x14ac:dyDescent="0.35">
      <c r="A21" s="61"/>
      <c r="B21" s="82">
        <v>5</v>
      </c>
      <c r="C21" s="81" t="s">
        <v>815</v>
      </c>
      <c r="D21" s="61"/>
      <c r="E21" s="158"/>
      <c r="F21" s="79"/>
      <c r="G21" s="61"/>
    </row>
    <row r="22" spans="1:7" ht="29" x14ac:dyDescent="0.35">
      <c r="A22" s="61"/>
      <c r="B22" s="82">
        <v>6</v>
      </c>
      <c r="C22" s="81" t="s">
        <v>735</v>
      </c>
      <c r="D22" s="61"/>
      <c r="E22" s="158"/>
      <c r="F22" s="79"/>
      <c r="G22" s="61"/>
    </row>
    <row r="23" spans="1:7" x14ac:dyDescent="0.35">
      <c r="A23" s="61"/>
      <c r="B23" s="82">
        <v>7</v>
      </c>
      <c r="C23" s="81" t="s">
        <v>736</v>
      </c>
      <c r="D23" s="61"/>
      <c r="E23" s="158"/>
      <c r="F23" s="79"/>
      <c r="G23" s="61"/>
    </row>
    <row r="24" spans="1:7" ht="29" x14ac:dyDescent="0.35">
      <c r="A24" s="61"/>
      <c r="B24" s="82">
        <v>8</v>
      </c>
      <c r="C24" s="81" t="s">
        <v>737</v>
      </c>
      <c r="D24" s="61"/>
      <c r="E24" s="158"/>
      <c r="F24" s="79"/>
      <c r="G24" s="61"/>
    </row>
    <row r="25" spans="1:7" ht="29" x14ac:dyDescent="0.35">
      <c r="A25" s="61"/>
      <c r="B25" s="82">
        <v>9</v>
      </c>
      <c r="C25" s="81" t="s">
        <v>816</v>
      </c>
      <c r="D25" s="61"/>
      <c r="E25" s="158"/>
      <c r="F25" s="79"/>
      <c r="G25" s="61"/>
    </row>
    <row r="26" spans="1:7" ht="29.5" thickBot="1" x14ac:dyDescent="0.4">
      <c r="A26" s="61"/>
      <c r="B26" s="84">
        <v>10</v>
      </c>
      <c r="C26" s="85" t="s">
        <v>738</v>
      </c>
      <c r="D26" s="61"/>
      <c r="E26" s="159"/>
      <c r="F26" s="79"/>
      <c r="G26" s="61"/>
    </row>
    <row r="27" spans="1:7" x14ac:dyDescent="0.35">
      <c r="A27" s="61"/>
      <c r="B27" s="61"/>
      <c r="C27" s="61"/>
      <c r="D27" s="61"/>
      <c r="G27" s="61"/>
    </row>
    <row r="28" spans="1:7" x14ac:dyDescent="0.35">
      <c r="A28" s="61"/>
      <c r="B28" s="61"/>
      <c r="C28" s="61"/>
      <c r="D28" s="61"/>
      <c r="G28" s="61"/>
    </row>
    <row r="29" spans="1:7" x14ac:dyDescent="0.35">
      <c r="A29" s="61"/>
      <c r="B29" s="61"/>
      <c r="C29" s="61"/>
      <c r="D29" s="61"/>
      <c r="G29" s="61"/>
    </row>
    <row r="30" spans="1:7" x14ac:dyDescent="0.35">
      <c r="A30" s="61"/>
      <c r="B30" s="61"/>
      <c r="C30" s="61"/>
      <c r="D30" s="61"/>
      <c r="G30" s="61"/>
    </row>
    <row r="31" spans="1:7" x14ac:dyDescent="0.35">
      <c r="A31" s="61"/>
      <c r="B31" s="61"/>
      <c r="C31" s="61"/>
      <c r="D31" s="61"/>
      <c r="G31" s="61"/>
    </row>
    <row r="32" spans="1:7" hidden="1" x14ac:dyDescent="0.35">
      <c r="A32" s="61"/>
      <c r="B32" s="61"/>
      <c r="C32" s="61"/>
      <c r="D32" s="61"/>
      <c r="G32" s="61"/>
    </row>
    <row r="33" spans="1:7" hidden="1" x14ac:dyDescent="0.35">
      <c r="A33" s="61"/>
      <c r="B33" s="61"/>
      <c r="C33" s="61"/>
      <c r="D33" s="61"/>
      <c r="G33" s="61"/>
    </row>
    <row r="34" spans="1:7" hidden="1" x14ac:dyDescent="0.35">
      <c r="A34" s="61"/>
      <c r="B34" s="61"/>
      <c r="C34" s="61"/>
      <c r="D34" s="61"/>
      <c r="G34" s="61"/>
    </row>
  </sheetData>
  <sheetProtection algorithmName="SHA-512" hashValue="CPzlDUXMMUBvapzr9yZ6R79O9yURmhe2WMG6P7Gg7iLHh5pddWNQZ9ghWSpmPlVidZe5Harx+6bn7Vgb9n6vhg==" saltValue="9uYoQe09diyQ5qu/bPx8xA==" spinCount="100000" sheet="1" objects="1" scenarios="1" selectLockedCells="1" selectUnlockedCells="1"/>
  <mergeCells count="6">
    <mergeCell ref="G7:G12"/>
    <mergeCell ref="E7:E26"/>
    <mergeCell ref="B7:C7"/>
    <mergeCell ref="B8:C8"/>
    <mergeCell ref="B10:C10"/>
    <mergeCell ref="B16:C16"/>
  </mergeCells>
  <hyperlinks>
    <hyperlink ref="E5" r:id="rId1" xr:uid="{BCEFEAB7-2A4B-4BEC-9670-AA6CBDDC68FF}"/>
  </hyperlinks>
  <pageMargins left="0.7" right="0.7" top="0.75" bottom="0.75"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2A1F2-A0F8-4E5E-B808-DCE5C15AC0F3}">
  <sheetPr codeName="Sheet2">
    <tabColor rgb="FF000000"/>
  </sheetPr>
  <dimension ref="A1"/>
  <sheetViews>
    <sheetView workbookViewId="0">
      <selection sqref="A1:XFD1048576"/>
    </sheetView>
  </sheetViews>
  <sheetFormatPr defaultRowHeight="14.5" x14ac:dyDescent="0.35"/>
  <sheetData/>
  <sheetProtection algorithmName="SHA-512" hashValue="EF6wSDwdIO31D/G4uFPoFrI+rUe66WfMUJeSebADGCBSnFYAXxbhWNobCsa4JZKJVUvmjl7nQiDt68cbAUNt/g==" saltValue="EdlHda1yVAapM4zyLUtOYA==" spinCount="100000" sheet="1" objects="1" scenarios="1" selectLockedCells="1" selectUnlockedCells="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35448-3C11-42E6-A9A2-94BAD41D3F46}">
  <sheetPr codeName="Sheet3">
    <tabColor rgb="FF00B050"/>
  </sheetPr>
  <dimension ref="A1:AE86"/>
  <sheetViews>
    <sheetView showGridLines="0" zoomScale="85" zoomScaleNormal="85" workbookViewId="0">
      <selection sqref="A1:XFD1048576"/>
    </sheetView>
  </sheetViews>
  <sheetFormatPr defaultColWidth="0" defaultRowHeight="14.5" zeroHeight="1" x14ac:dyDescent="0.35"/>
  <cols>
    <col min="1" max="1" width="1.81640625" style="119" customWidth="1"/>
    <col min="2" max="2" width="10.7265625" style="119" customWidth="1"/>
    <col min="3" max="3" width="11.26953125" style="119" customWidth="1"/>
    <col min="4" max="4" width="38.90625" style="119" customWidth="1"/>
    <col min="5" max="6" width="9.453125" style="121" customWidth="1"/>
    <col min="7" max="14" width="9.453125" style="119" customWidth="1"/>
    <col min="15" max="15" width="6.26953125" style="119" customWidth="1"/>
    <col min="16" max="31" width="0" style="119" hidden="1" customWidth="1"/>
    <col min="32" max="16384" width="8.7265625" style="119" hidden="1"/>
  </cols>
  <sheetData>
    <row r="1" spans="1:15" x14ac:dyDescent="0.35">
      <c r="A1" s="117"/>
      <c r="B1" s="117"/>
      <c r="C1" s="117"/>
      <c r="D1" s="117"/>
      <c r="E1" s="118"/>
      <c r="F1" s="118"/>
      <c r="G1" s="117"/>
      <c r="H1" s="117"/>
      <c r="I1" s="117"/>
      <c r="J1" s="117"/>
      <c r="K1" s="117"/>
      <c r="L1" s="117"/>
      <c r="M1" s="117"/>
      <c r="N1" s="117"/>
      <c r="O1" s="117"/>
    </row>
    <row r="2" spans="1:15" ht="23.5" x14ac:dyDescent="0.35">
      <c r="A2" s="117"/>
      <c r="B2" s="120" t="s">
        <v>817</v>
      </c>
      <c r="C2" s="117"/>
      <c r="D2" s="117"/>
      <c r="E2" s="118"/>
      <c r="F2" s="118"/>
      <c r="G2" s="117"/>
      <c r="H2" s="117"/>
      <c r="I2" s="117"/>
      <c r="J2" s="117"/>
      <c r="K2" s="117"/>
      <c r="L2" s="117"/>
      <c r="M2" s="117"/>
      <c r="N2" s="117"/>
      <c r="O2" s="117"/>
    </row>
    <row r="3" spans="1:15" ht="11.5" customHeight="1" x14ac:dyDescent="0.35"/>
    <row r="4" spans="1:15" ht="21" x14ac:dyDescent="0.35">
      <c r="B4" s="122" t="s">
        <v>656</v>
      </c>
      <c r="L4" s="122" t="s">
        <v>655</v>
      </c>
    </row>
    <row r="5" spans="1:15" x14ac:dyDescent="0.35">
      <c r="B5" s="119" t="s">
        <v>692</v>
      </c>
      <c r="L5" s="123"/>
      <c r="M5" s="124" t="s">
        <v>114</v>
      </c>
    </row>
    <row r="6" spans="1:15" x14ac:dyDescent="0.35">
      <c r="E6" s="119"/>
      <c r="F6" s="119"/>
      <c r="L6" s="125"/>
      <c r="M6" s="124" t="s">
        <v>647</v>
      </c>
    </row>
    <row r="7" spans="1:15" x14ac:dyDescent="0.35"/>
    <row r="8" spans="1:15" ht="1.5" customHeight="1" x14ac:dyDescent="0.35">
      <c r="A8" s="126"/>
      <c r="B8" s="126"/>
      <c r="C8" s="126"/>
      <c r="D8" s="126"/>
      <c r="E8" s="127"/>
      <c r="F8" s="127"/>
      <c r="G8" s="126"/>
      <c r="H8" s="126"/>
      <c r="I8" s="126"/>
      <c r="J8" s="126"/>
      <c r="K8" s="126"/>
      <c r="L8" s="126"/>
      <c r="M8" s="126"/>
      <c r="N8" s="126"/>
      <c r="O8" s="126"/>
    </row>
    <row r="9" spans="1:15" x14ac:dyDescent="0.35"/>
    <row r="10" spans="1:15" ht="21" x14ac:dyDescent="0.35">
      <c r="B10" s="122" t="s">
        <v>657</v>
      </c>
      <c r="C10" s="122" t="s">
        <v>652</v>
      </c>
    </row>
    <row r="11" spans="1:15" x14ac:dyDescent="0.35"/>
    <row r="12" spans="1:15" x14ac:dyDescent="0.35">
      <c r="C12" s="128" t="s">
        <v>661</v>
      </c>
      <c r="D12" s="135" t="s">
        <v>818</v>
      </c>
      <c r="F12" s="119"/>
    </row>
    <row r="13" spans="1:15" x14ac:dyDescent="0.35"/>
    <row r="14" spans="1:15" ht="21" x14ac:dyDescent="0.35">
      <c r="B14" s="122" t="s">
        <v>658</v>
      </c>
      <c r="C14" s="122" t="s">
        <v>718</v>
      </c>
    </row>
    <row r="15" spans="1:15" x14ac:dyDescent="0.35">
      <c r="C15" s="124" t="s">
        <v>707</v>
      </c>
    </row>
    <row r="16" spans="1:15" x14ac:dyDescent="0.35"/>
    <row r="17" spans="2:4" x14ac:dyDescent="0.35">
      <c r="C17" s="129" t="s">
        <v>648</v>
      </c>
      <c r="D17" s="129" t="s">
        <v>113</v>
      </c>
    </row>
    <row r="18" spans="2:4" x14ac:dyDescent="0.35">
      <c r="C18" s="130">
        <v>1</v>
      </c>
      <c r="D18" s="135" t="s">
        <v>70</v>
      </c>
    </row>
    <row r="19" spans="2:4" x14ac:dyDescent="0.35">
      <c r="C19" s="130">
        <v>2</v>
      </c>
      <c r="D19" s="135"/>
    </row>
    <row r="20" spans="2:4" x14ac:dyDescent="0.35">
      <c r="C20" s="130">
        <v>3</v>
      </c>
      <c r="D20" s="135"/>
    </row>
    <row r="21" spans="2:4" x14ac:dyDescent="0.35">
      <c r="C21" s="130">
        <v>4</v>
      </c>
      <c r="D21" s="135"/>
    </row>
    <row r="22" spans="2:4" x14ac:dyDescent="0.35">
      <c r="C22" s="130">
        <v>5</v>
      </c>
      <c r="D22" s="135"/>
    </row>
    <row r="23" spans="2:4" x14ac:dyDescent="0.35">
      <c r="C23" s="130">
        <v>6</v>
      </c>
      <c r="D23" s="135"/>
    </row>
    <row r="24" spans="2:4" x14ac:dyDescent="0.35">
      <c r="C24" s="130">
        <v>7</v>
      </c>
      <c r="D24" s="135"/>
    </row>
    <row r="25" spans="2:4" x14ac:dyDescent="0.35">
      <c r="C25" s="130">
        <v>8</v>
      </c>
      <c r="D25" s="135"/>
    </row>
    <row r="26" spans="2:4" x14ac:dyDescent="0.35">
      <c r="C26" s="130">
        <v>9</v>
      </c>
      <c r="D26" s="135"/>
    </row>
    <row r="27" spans="2:4" x14ac:dyDescent="0.35">
      <c r="C27" s="130">
        <v>10</v>
      </c>
      <c r="D27" s="135"/>
    </row>
    <row r="28" spans="2:4" x14ac:dyDescent="0.35"/>
    <row r="29" spans="2:4" ht="21" x14ac:dyDescent="0.35">
      <c r="B29" s="122" t="s">
        <v>659</v>
      </c>
      <c r="C29" s="122" t="s">
        <v>653</v>
      </c>
    </row>
    <row r="30" spans="2:4" x14ac:dyDescent="0.35">
      <c r="C30" s="124" t="s">
        <v>769</v>
      </c>
    </row>
    <row r="31" spans="2:4" x14ac:dyDescent="0.35"/>
    <row r="32" spans="2:4" ht="29" x14ac:dyDescent="0.35">
      <c r="C32" s="128" t="s">
        <v>649</v>
      </c>
      <c r="D32" s="135" t="s">
        <v>123</v>
      </c>
    </row>
    <row r="33" spans="2:14" x14ac:dyDescent="0.35"/>
    <row r="34" spans="2:14" ht="21" x14ac:dyDescent="0.35">
      <c r="B34" s="122" t="s">
        <v>660</v>
      </c>
      <c r="C34" s="122" t="s">
        <v>654</v>
      </c>
    </row>
    <row r="35" spans="2:14" x14ac:dyDescent="0.35">
      <c r="C35" s="124" t="s">
        <v>650</v>
      </c>
    </row>
    <row r="36" spans="2:14" x14ac:dyDescent="0.35">
      <c r="C36" s="124" t="s">
        <v>651</v>
      </c>
    </row>
    <row r="37" spans="2:14" x14ac:dyDescent="0.35">
      <c r="C37" s="131" t="s">
        <v>689</v>
      </c>
    </row>
    <row r="38" spans="2:14" x14ac:dyDescent="0.35">
      <c r="C38" s="131" t="s">
        <v>690</v>
      </c>
    </row>
    <row r="39" spans="2:14" x14ac:dyDescent="0.35"/>
    <row r="40" spans="2:14" ht="29" x14ac:dyDescent="0.35">
      <c r="C40" s="129" t="s">
        <v>648</v>
      </c>
      <c r="D40" s="129" t="s">
        <v>113</v>
      </c>
      <c r="E40" s="132" t="s">
        <v>115</v>
      </c>
      <c r="F40" s="132" t="s">
        <v>116</v>
      </c>
      <c r="G40" s="132" t="s">
        <v>117</v>
      </c>
      <c r="H40" s="132" t="s">
        <v>118</v>
      </c>
      <c r="I40" s="132" t="s">
        <v>119</v>
      </c>
      <c r="J40" s="132" t="s">
        <v>798</v>
      </c>
      <c r="K40" s="132" t="s">
        <v>799</v>
      </c>
      <c r="L40" s="132" t="s">
        <v>800</v>
      </c>
      <c r="M40" s="132" t="s">
        <v>801</v>
      </c>
      <c r="N40" s="132" t="s">
        <v>802</v>
      </c>
    </row>
    <row r="41" spans="2:14" x14ac:dyDescent="0.35">
      <c r="C41" s="133">
        <f>C18</f>
        <v>1</v>
      </c>
      <c r="D41" s="134" t="str">
        <f>IF(D18&lt;&gt;0,D18,"")</f>
        <v>Heavy and Civil Engineering Construction</v>
      </c>
      <c r="E41" s="136">
        <v>10</v>
      </c>
      <c r="F41" s="136">
        <v>10</v>
      </c>
      <c r="G41" s="136">
        <v>10</v>
      </c>
      <c r="H41" s="136"/>
      <c r="I41" s="136"/>
      <c r="J41" s="136"/>
      <c r="K41" s="136"/>
      <c r="L41" s="136"/>
      <c r="M41" s="136"/>
      <c r="N41" s="136"/>
    </row>
    <row r="42" spans="2:14" x14ac:dyDescent="0.35">
      <c r="C42" s="133">
        <f t="shared" ref="C42:C50" si="0">C19</f>
        <v>2</v>
      </c>
      <c r="D42" s="134" t="str">
        <f t="shared" ref="D42:D50" si="1">IF(D19&lt;&gt;0,D19,"")</f>
        <v/>
      </c>
      <c r="E42" s="136"/>
      <c r="F42" s="136"/>
      <c r="G42" s="136"/>
      <c r="H42" s="136"/>
      <c r="I42" s="136"/>
      <c r="J42" s="136"/>
      <c r="K42" s="136"/>
      <c r="L42" s="136"/>
      <c r="M42" s="136"/>
      <c r="N42" s="136"/>
    </row>
    <row r="43" spans="2:14" x14ac:dyDescent="0.35">
      <c r="C43" s="133">
        <f t="shared" si="0"/>
        <v>3</v>
      </c>
      <c r="D43" s="134" t="str">
        <f t="shared" si="1"/>
        <v/>
      </c>
      <c r="E43" s="136"/>
      <c r="F43" s="136"/>
      <c r="G43" s="136"/>
      <c r="H43" s="136"/>
      <c r="I43" s="136"/>
      <c r="J43" s="136"/>
      <c r="K43" s="136"/>
      <c r="L43" s="136"/>
      <c r="M43" s="136"/>
      <c r="N43" s="136"/>
    </row>
    <row r="44" spans="2:14" x14ac:dyDescent="0.35">
      <c r="C44" s="133">
        <f t="shared" si="0"/>
        <v>4</v>
      </c>
      <c r="D44" s="134" t="str">
        <f t="shared" si="1"/>
        <v/>
      </c>
      <c r="E44" s="136"/>
      <c r="F44" s="136"/>
      <c r="G44" s="136"/>
      <c r="H44" s="136"/>
      <c r="I44" s="136"/>
      <c r="J44" s="136"/>
      <c r="K44" s="136"/>
      <c r="L44" s="136"/>
      <c r="M44" s="136"/>
      <c r="N44" s="136"/>
    </row>
    <row r="45" spans="2:14" x14ac:dyDescent="0.35">
      <c r="C45" s="133">
        <f t="shared" si="0"/>
        <v>5</v>
      </c>
      <c r="D45" s="134" t="str">
        <f t="shared" si="1"/>
        <v/>
      </c>
      <c r="E45" s="136"/>
      <c r="F45" s="136"/>
      <c r="G45" s="136"/>
      <c r="H45" s="136"/>
      <c r="I45" s="136"/>
      <c r="J45" s="136"/>
      <c r="K45" s="136"/>
      <c r="L45" s="136"/>
      <c r="M45" s="136"/>
      <c r="N45" s="136"/>
    </row>
    <row r="46" spans="2:14" x14ac:dyDescent="0.35">
      <c r="C46" s="133">
        <f t="shared" si="0"/>
        <v>6</v>
      </c>
      <c r="D46" s="134" t="str">
        <f t="shared" si="1"/>
        <v/>
      </c>
      <c r="E46" s="136"/>
      <c r="F46" s="136"/>
      <c r="G46" s="136"/>
      <c r="H46" s="136"/>
      <c r="I46" s="136"/>
      <c r="J46" s="136"/>
      <c r="K46" s="136"/>
      <c r="L46" s="136"/>
      <c r="M46" s="136"/>
      <c r="N46" s="136"/>
    </row>
    <row r="47" spans="2:14" x14ac:dyDescent="0.35">
      <c r="C47" s="133">
        <f t="shared" si="0"/>
        <v>7</v>
      </c>
      <c r="D47" s="134" t="str">
        <f t="shared" si="1"/>
        <v/>
      </c>
      <c r="E47" s="136"/>
      <c r="F47" s="136"/>
      <c r="G47" s="136"/>
      <c r="H47" s="136"/>
      <c r="I47" s="136"/>
      <c r="J47" s="136"/>
      <c r="K47" s="136"/>
      <c r="L47" s="136"/>
      <c r="M47" s="136"/>
      <c r="N47" s="136"/>
    </row>
    <row r="48" spans="2:14" x14ac:dyDescent="0.35">
      <c r="C48" s="133">
        <f t="shared" si="0"/>
        <v>8</v>
      </c>
      <c r="D48" s="134" t="str">
        <f t="shared" si="1"/>
        <v/>
      </c>
      <c r="E48" s="136"/>
      <c r="F48" s="136"/>
      <c r="G48" s="136"/>
      <c r="H48" s="136"/>
      <c r="I48" s="136"/>
      <c r="J48" s="136"/>
      <c r="K48" s="136"/>
      <c r="L48" s="136"/>
      <c r="M48" s="136"/>
      <c r="N48" s="136"/>
    </row>
    <row r="49" spans="3:14" x14ac:dyDescent="0.35">
      <c r="C49" s="133">
        <f t="shared" si="0"/>
        <v>9</v>
      </c>
      <c r="D49" s="134" t="str">
        <f t="shared" si="1"/>
        <v/>
      </c>
      <c r="E49" s="136"/>
      <c r="F49" s="136"/>
      <c r="G49" s="136"/>
      <c r="H49" s="136"/>
      <c r="I49" s="136"/>
      <c r="J49" s="136"/>
      <c r="K49" s="136"/>
      <c r="L49" s="136"/>
      <c r="M49" s="136"/>
      <c r="N49" s="136"/>
    </row>
    <row r="50" spans="3:14" x14ac:dyDescent="0.35">
      <c r="C50" s="133">
        <f t="shared" si="0"/>
        <v>10</v>
      </c>
      <c r="D50" s="134" t="str">
        <f t="shared" si="1"/>
        <v/>
      </c>
      <c r="E50" s="136"/>
      <c r="F50" s="136"/>
      <c r="G50" s="136"/>
      <c r="H50" s="136"/>
      <c r="I50" s="136"/>
      <c r="J50" s="136"/>
      <c r="K50" s="136"/>
      <c r="L50" s="136"/>
      <c r="M50" s="136"/>
      <c r="N50" s="136"/>
    </row>
    <row r="51" spans="3:14" x14ac:dyDescent="0.35"/>
    <row r="52" spans="3:14" x14ac:dyDescent="0.35"/>
    <row r="53" spans="3:14" x14ac:dyDescent="0.35"/>
    <row r="54" spans="3:14" x14ac:dyDescent="0.35"/>
    <row r="55" spans="3:14" x14ac:dyDescent="0.35"/>
    <row r="56" spans="3:14" x14ac:dyDescent="0.35"/>
    <row r="64" spans="3:14" x14ac:dyDescent="0.35"/>
    <row r="85" x14ac:dyDescent="0.35"/>
    <row r="86" x14ac:dyDescent="0.35"/>
  </sheetData>
  <sheetProtection algorithmName="SHA-512" hashValue="MP95Mi4ESuahAaF2QjI78zAOPBs+r9kacIgEd3WUagat+ZDGMFSE9LlHwLPH4T8kP3E801EkcvBNqxWx0A2Kmw==" saltValue="zlYeaunfJ+eow//WyFaB/Q==" spinCount="100000" sheet="1" objects="1" scenarios="1" selectLockedCells="1" selectUnlockedCells="1"/>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943C44B0-6874-44F8-8F25-48391A5DF576}">
          <x14:formula1>
            <xm:f>'AUS multipliers'!$C$6:$C$119</xm:f>
          </x14:formula1>
          <xm:sqref>D18:D27</xm:sqref>
        </x14:dataValidation>
        <x14:dataValidation type="list" allowBlank="1" showInputMessage="1" showErrorMessage="1" xr:uid="{0927031B-2B72-46CA-B2D3-62C4BE075DA7}">
          <x14:formula1>
            <xm:f>Validation!$B$5:$B$6</xm:f>
          </x14:formula1>
          <xm:sqref>D32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7645-BE2B-46BB-B18F-123A74E5EFF1}">
  <sheetPr codeName="Sheet4">
    <tabColor rgb="FF00B050"/>
  </sheetPr>
  <dimension ref="A1:AO57"/>
  <sheetViews>
    <sheetView showGridLines="0" zoomScale="70" zoomScaleNormal="70" workbookViewId="0">
      <selection sqref="A1:XFD1048576"/>
    </sheetView>
  </sheetViews>
  <sheetFormatPr defaultColWidth="0" defaultRowHeight="14.5" zeroHeight="1" x14ac:dyDescent="0.35"/>
  <cols>
    <col min="1" max="1" width="2.1796875" style="62" customWidth="1"/>
    <col min="2" max="2" width="28.36328125" style="62" customWidth="1"/>
    <col min="3" max="4" width="18.7265625" style="62" customWidth="1"/>
    <col min="5" max="14" width="9.54296875" style="62" customWidth="1"/>
    <col min="15" max="17" width="12.81640625" style="62" customWidth="1"/>
    <col min="18" max="18" width="2.81640625" style="62" customWidth="1"/>
    <col min="19" max="21" width="8.7265625" style="62" customWidth="1"/>
    <col min="22" max="41" width="0" style="62" hidden="1" customWidth="1"/>
    <col min="42" max="16384" width="8.7265625" style="62" hidden="1"/>
  </cols>
  <sheetData>
    <row r="1" spans="1:21" s="87" customFormat="1" x14ac:dyDescent="0.35">
      <c r="A1" s="70"/>
      <c r="B1" s="70"/>
      <c r="C1" s="70"/>
      <c r="D1" s="70"/>
      <c r="E1" s="70"/>
      <c r="F1" s="70"/>
      <c r="G1" s="70"/>
      <c r="H1" s="70"/>
      <c r="I1" s="70"/>
      <c r="J1" s="70"/>
      <c r="K1" s="70"/>
      <c r="L1" s="70"/>
      <c r="M1" s="70"/>
      <c r="N1" s="70"/>
      <c r="O1" s="70"/>
      <c r="P1" s="70"/>
      <c r="Q1" s="86"/>
      <c r="R1" s="86"/>
      <c r="S1" s="70"/>
      <c r="T1" s="70"/>
      <c r="U1" s="70"/>
    </row>
    <row r="2" spans="1:21" s="87" customFormat="1" ht="23.5" x14ac:dyDescent="0.35">
      <c r="A2" s="70"/>
      <c r="B2" s="88" t="s">
        <v>705</v>
      </c>
      <c r="C2" s="88"/>
      <c r="D2" s="88"/>
      <c r="E2" s="88"/>
      <c r="F2" s="88"/>
      <c r="G2" s="88"/>
      <c r="H2" s="88"/>
      <c r="I2" s="88"/>
      <c r="J2" s="88"/>
      <c r="K2" s="88"/>
      <c r="L2" s="88"/>
      <c r="M2" s="88"/>
      <c r="N2" s="88"/>
      <c r="O2" s="70"/>
      <c r="P2" s="70"/>
      <c r="Q2" s="86"/>
      <c r="R2" s="86"/>
      <c r="S2" s="70"/>
      <c r="T2" s="70"/>
      <c r="U2" s="70"/>
    </row>
    <row r="3" spans="1:21" s="87" customFormat="1" x14ac:dyDescent="0.35">
      <c r="R3" s="89"/>
    </row>
    <row r="4" spans="1:21" ht="21" x14ac:dyDescent="0.35">
      <c r="A4" s="87"/>
      <c r="B4" s="90" t="str">
        <f>"Summary results for "&amp;Inputs!$D$12&amp;" ("&amp;Inputs!$D$32&amp;")"</f>
        <v>Summary results for Government Action #1 (Project)</v>
      </c>
      <c r="C4" s="90"/>
      <c r="D4" s="90"/>
      <c r="E4" s="90"/>
      <c r="F4" s="90"/>
      <c r="G4" s="90"/>
      <c r="H4" s="90"/>
      <c r="I4" s="90"/>
      <c r="J4" s="90"/>
      <c r="K4" s="90"/>
      <c r="L4" s="90"/>
      <c r="M4" s="90"/>
      <c r="N4" s="90"/>
      <c r="O4" s="91"/>
      <c r="P4" s="91"/>
      <c r="Q4" s="91"/>
      <c r="S4" s="92" t="s">
        <v>655</v>
      </c>
      <c r="T4" s="87"/>
    </row>
    <row r="5" spans="1:21" x14ac:dyDescent="0.35">
      <c r="A5" s="87"/>
      <c r="B5" s="87"/>
      <c r="C5" s="87"/>
      <c r="D5" s="87"/>
      <c r="E5" s="87"/>
      <c r="F5" s="87"/>
      <c r="G5" s="87"/>
      <c r="H5" s="87"/>
      <c r="I5" s="87"/>
      <c r="J5" s="87"/>
      <c r="K5" s="87"/>
      <c r="L5" s="87"/>
      <c r="M5" s="87"/>
      <c r="N5" s="87"/>
      <c r="O5" s="87"/>
      <c r="P5" s="87"/>
      <c r="Q5" s="87"/>
      <c r="S5" s="91"/>
      <c r="T5" s="93" t="s">
        <v>647</v>
      </c>
    </row>
    <row r="6" spans="1:21" x14ac:dyDescent="0.35">
      <c r="A6" s="87"/>
      <c r="B6" s="87"/>
      <c r="C6" s="87"/>
      <c r="D6" s="87"/>
      <c r="E6" s="87"/>
      <c r="F6" s="87"/>
      <c r="G6" s="87"/>
      <c r="H6" s="87"/>
      <c r="I6" s="87"/>
      <c r="J6" s="87"/>
      <c r="K6" s="87"/>
      <c r="L6" s="87"/>
      <c r="M6" s="87"/>
      <c r="N6" s="87"/>
      <c r="O6" s="87"/>
      <c r="P6" s="87"/>
      <c r="Q6" s="87"/>
    </row>
    <row r="7" spans="1:21" ht="21" x14ac:dyDescent="0.35">
      <c r="B7" s="92" t="s">
        <v>819</v>
      </c>
    </row>
    <row r="8" spans="1:21" x14ac:dyDescent="0.35">
      <c r="B8" s="169" t="str">
        <f>"A total of $"&amp;SUM(Inputs!$E$41:$N$50)&amp;" million dollars was allocated for the "&amp;Inputs!$D$12&amp;" proposal. The following key industries were identified to be impacted:"</f>
        <v>A total of $30 million dollars was allocated for the Government Action #1 proposal. The following key industries were identified to be impacted:</v>
      </c>
      <c r="C8" s="169"/>
      <c r="D8" s="169"/>
      <c r="E8" s="169"/>
      <c r="F8" s="169"/>
      <c r="G8" s="169"/>
      <c r="H8" s="169"/>
      <c r="I8" s="169"/>
      <c r="J8" s="169"/>
      <c r="K8" s="169"/>
      <c r="L8" s="169"/>
      <c r="M8" s="169"/>
      <c r="N8" s="169"/>
      <c r="O8" s="169"/>
      <c r="P8" s="169"/>
      <c r="Q8" s="169"/>
    </row>
    <row r="9" spans="1:21" x14ac:dyDescent="0.35">
      <c r="B9" s="116" t="str">
        <f>"- "&amp;Inputs!D18</f>
        <v>- Heavy and Civil Engineering Construction</v>
      </c>
      <c r="C9" s="116"/>
      <c r="D9" s="116"/>
      <c r="E9" s="116"/>
      <c r="F9" s="116"/>
      <c r="G9" s="116"/>
      <c r="H9" s="116"/>
      <c r="I9" s="116"/>
      <c r="J9" s="116"/>
      <c r="K9" s="116"/>
      <c r="L9" s="116"/>
      <c r="M9" s="116"/>
      <c r="N9" s="116"/>
      <c r="O9" s="116"/>
      <c r="P9" s="116"/>
      <c r="Q9" s="116"/>
    </row>
    <row r="10" spans="1:21" x14ac:dyDescent="0.35">
      <c r="B10" s="116" t="str">
        <f>"- "&amp;Inputs!D19</f>
        <v xml:space="preserve">- </v>
      </c>
      <c r="C10" s="116"/>
      <c r="D10" s="116"/>
      <c r="E10" s="116"/>
      <c r="F10" s="116"/>
      <c r="G10" s="116"/>
      <c r="H10" s="116"/>
      <c r="I10" s="116"/>
      <c r="J10" s="116"/>
      <c r="K10" s="116"/>
      <c r="L10" s="116"/>
      <c r="M10" s="116"/>
      <c r="N10" s="116"/>
      <c r="O10" s="116"/>
      <c r="P10" s="116"/>
      <c r="Q10" s="116"/>
    </row>
    <row r="11" spans="1:21" x14ac:dyDescent="0.35">
      <c r="B11" s="116" t="str">
        <f>"- "&amp;Inputs!D20</f>
        <v xml:space="preserve">- </v>
      </c>
      <c r="C11" s="116"/>
      <c r="D11" s="116"/>
      <c r="E11" s="116"/>
      <c r="F11" s="116"/>
      <c r="G11" s="116"/>
      <c r="H11" s="116"/>
      <c r="I11" s="116"/>
      <c r="J11" s="116"/>
      <c r="K11" s="116"/>
      <c r="L11" s="116"/>
      <c r="M11" s="116"/>
      <c r="N11" s="116"/>
      <c r="O11" s="116"/>
      <c r="P11" s="116"/>
      <c r="Q11" s="116"/>
    </row>
    <row r="12" spans="1:21" x14ac:dyDescent="0.35">
      <c r="B12" s="116" t="str">
        <f>"- "&amp;Inputs!D21</f>
        <v xml:space="preserve">- </v>
      </c>
      <c r="C12" s="116"/>
      <c r="D12" s="116"/>
      <c r="E12" s="116"/>
      <c r="F12" s="116"/>
      <c r="G12" s="116"/>
      <c r="H12" s="116"/>
      <c r="I12" s="116"/>
      <c r="J12" s="116"/>
      <c r="K12" s="116"/>
      <c r="L12" s="116"/>
      <c r="M12" s="116"/>
      <c r="N12" s="116"/>
      <c r="O12" s="116"/>
      <c r="P12" s="116"/>
      <c r="Q12" s="116"/>
    </row>
    <row r="13" spans="1:21" x14ac:dyDescent="0.35">
      <c r="B13" s="116" t="str">
        <f>"- "&amp;Inputs!D22</f>
        <v xml:space="preserve">- </v>
      </c>
      <c r="C13" s="116"/>
      <c r="D13" s="116"/>
      <c r="E13" s="116"/>
      <c r="F13" s="116"/>
      <c r="G13" s="116"/>
      <c r="H13" s="116"/>
      <c r="I13" s="116"/>
      <c r="J13" s="116"/>
      <c r="K13" s="116"/>
      <c r="L13" s="116"/>
      <c r="M13" s="116"/>
      <c r="N13" s="116"/>
      <c r="O13" s="116"/>
      <c r="P13" s="116"/>
      <c r="Q13" s="116"/>
    </row>
    <row r="14" spans="1:21" x14ac:dyDescent="0.35">
      <c r="B14" s="116"/>
      <c r="C14" s="116"/>
      <c r="D14" s="116"/>
      <c r="E14" s="116"/>
      <c r="F14" s="116"/>
      <c r="G14" s="116"/>
      <c r="H14" s="116"/>
      <c r="I14" s="116"/>
      <c r="J14" s="116"/>
      <c r="K14" s="116"/>
      <c r="L14" s="116"/>
      <c r="M14" s="116"/>
      <c r="N14" s="116"/>
      <c r="O14" s="116"/>
      <c r="P14" s="116"/>
      <c r="Q14" s="116"/>
    </row>
    <row r="15" spans="1:21" ht="14.5" customHeight="1" x14ac:dyDescent="0.35">
      <c r="B15" s="168" t="str">
        <f>"The Government's $"&amp;SUM(Inputs!$E$41:$N$50)&amp;" million "&amp;Inputs!$D$32&amp;" will support an estimated "&amp;IF(P30=1,Model!$D$38,IF(P30&lt;&gt;1,Model!$E$38,0))&amp;" FTE "&amp;IF(Inputs!$D$32="Project","direct",IF(Inputs!$D$32="Program","direct and indirect",0))&amp;" annual jobs "&amp;IF(P30=1,,IF(P30&lt;&gt;1,"on average for "&amp;P30&amp;" years",0))&amp;" nationally."</f>
        <v>The Government's $30 million Project will support an estimated 20 FTE direct annual jobs on average for 3 years nationally.</v>
      </c>
      <c r="C15" s="168"/>
      <c r="D15" s="168"/>
      <c r="E15" s="168"/>
      <c r="F15" s="168"/>
      <c r="G15" s="168"/>
      <c r="H15" s="168"/>
      <c r="I15" s="168"/>
      <c r="J15" s="168"/>
      <c r="K15" s="168"/>
      <c r="L15" s="168"/>
      <c r="M15" s="168"/>
      <c r="N15" s="168"/>
      <c r="O15" s="168"/>
      <c r="P15" s="168"/>
      <c r="Q15" s="168"/>
    </row>
    <row r="16" spans="1:21" x14ac:dyDescent="0.35"/>
    <row r="17" spans="1:17" ht="21" x14ac:dyDescent="0.35">
      <c r="A17" s="87"/>
      <c r="B17" s="92" t="s">
        <v>820</v>
      </c>
      <c r="C17" s="87"/>
      <c r="D17" s="87"/>
      <c r="E17" s="87"/>
      <c r="F17" s="87"/>
      <c r="G17" s="87"/>
      <c r="H17" s="87"/>
      <c r="I17" s="87"/>
      <c r="J17" s="87"/>
      <c r="K17" s="87"/>
      <c r="L17" s="87"/>
      <c r="M17" s="87"/>
      <c r="N17" s="87"/>
      <c r="O17" s="87"/>
      <c r="P17" s="87"/>
      <c r="Q17" s="87"/>
    </row>
    <row r="18" spans="1:17" ht="29" x14ac:dyDescent="0.35">
      <c r="A18" s="87"/>
      <c r="B18" s="87"/>
      <c r="C18" s="94" t="str">
        <f>IF(Inputs!$D$32="Project","Project - Currently used",IF(Inputs!$D$32="Program","Program - Currently used",""))</f>
        <v>Project - Currently used</v>
      </c>
      <c r="D18" s="94" t="str">
        <f>IF(Inputs!$D$32="Project","Project - Currently not used",IF(Inputs!$D$32="Program","Program - Currently used",""))</f>
        <v>Project - Currently not used</v>
      </c>
      <c r="E18" s="87"/>
      <c r="F18" s="87"/>
      <c r="G18" s="87"/>
      <c r="H18" s="87"/>
      <c r="I18" s="87"/>
      <c r="J18" s="87"/>
      <c r="K18" s="87"/>
      <c r="L18" s="87"/>
      <c r="M18" s="87"/>
      <c r="N18" s="87"/>
      <c r="O18" s="87"/>
      <c r="P18" s="87"/>
      <c r="Q18" s="87"/>
    </row>
    <row r="19" spans="1:17" ht="58" x14ac:dyDescent="0.35">
      <c r="A19" s="87"/>
      <c r="B19" s="95" t="s">
        <v>113</v>
      </c>
      <c r="C19" s="95" t="s">
        <v>782</v>
      </c>
      <c r="D19" s="95" t="s">
        <v>795</v>
      </c>
      <c r="E19" s="95" t="s">
        <v>759</v>
      </c>
      <c r="F19" s="95" t="s">
        <v>760</v>
      </c>
      <c r="G19" s="95" t="s">
        <v>761</v>
      </c>
      <c r="H19" s="95" t="s">
        <v>762</v>
      </c>
      <c r="I19" s="95" t="s">
        <v>763</v>
      </c>
      <c r="J19" s="95" t="s">
        <v>803</v>
      </c>
      <c r="K19" s="95" t="s">
        <v>804</v>
      </c>
      <c r="L19" s="95" t="s">
        <v>805</v>
      </c>
      <c r="M19" s="95" t="s">
        <v>806</v>
      </c>
      <c r="N19" s="95" t="s">
        <v>807</v>
      </c>
      <c r="O19" s="95" t="s">
        <v>764</v>
      </c>
      <c r="P19" s="95" t="s">
        <v>765</v>
      </c>
      <c r="Q19" s="95" t="s">
        <v>766</v>
      </c>
    </row>
    <row r="20" spans="1:17" x14ac:dyDescent="0.35">
      <c r="A20" s="87"/>
      <c r="B20" s="96" t="str">
        <f>IF(Inputs!D18&lt;&gt;0,Inputs!D18,"")</f>
        <v>Heavy and Civil Engineering Construction</v>
      </c>
      <c r="C20" s="97">
        <f>IFERROR(VLOOKUP(Inputs!$D18,'AUS multipliers'!$C:$J,2,0),"")</f>
        <v>1.621286187605236</v>
      </c>
      <c r="D20" s="97">
        <f>IFERROR(VLOOKUP(Inputs!$D18,'AUS multipliers'!$C:$J,5,0),"")</f>
        <v>3.4878218742327407</v>
      </c>
      <c r="E20" s="98">
        <f>IFERROR(IF(Inputs!$D$32="Project",Inputs!E41*Model!$C20,IF(Inputs!$D$32="Program",Inputs!E41*SUM(Model!$C20:$D20),"Error")),0)</f>
        <v>16.212861876052362</v>
      </c>
      <c r="F20" s="98">
        <f>IFERROR(IF(Inputs!$D$32="Project",Inputs!F41*Model!$C20,IF(Inputs!$D$32="Program",Inputs!F41*SUM(Model!$C20:$D20),"Error")),0)</f>
        <v>16.212861876052362</v>
      </c>
      <c r="G20" s="98">
        <f>IFERROR(IF(Inputs!$D$32="Project",Inputs!G41*Model!$C20,IF(Inputs!$D$32="Program",Inputs!G41*SUM(Model!$C20:$D20),"Error")),0)</f>
        <v>16.212861876052362</v>
      </c>
      <c r="H20" s="98">
        <f>IFERROR(IF(Inputs!$D$32="Project",Inputs!H41*Model!$C20,IF(Inputs!$D$32="Program",Inputs!H41*SUM(Model!$C20:$D20),"Error")),0)</f>
        <v>0</v>
      </c>
      <c r="I20" s="98">
        <f>IFERROR(IF(Inputs!$D$32="Project",Inputs!I41*Model!$C20,IF(Inputs!$D$32="Program",Inputs!I41*SUM(Model!$C20:$D20),"Error")),0)</f>
        <v>0</v>
      </c>
      <c r="J20" s="98">
        <f>IFERROR(IF(Inputs!$D$32="Project",Inputs!J41*Model!$C20,IF(Inputs!$D$32="Program",Inputs!J41*SUM(Model!$C20:$D20),"Error")),0)</f>
        <v>0</v>
      </c>
      <c r="K20" s="98">
        <f>IFERROR(IF(Inputs!$D$32="Project",Inputs!K41*Model!$C20,IF(Inputs!$D$32="Program",Inputs!K41*SUM(Model!$C20:$D20),"Error")),0)</f>
        <v>0</v>
      </c>
      <c r="L20" s="98">
        <f>IFERROR(IF(Inputs!$D$32="Project",Inputs!L41*Model!$C20,IF(Inputs!$D$32="Program",Inputs!L41*SUM(Model!$C20:$D20),"Error")),0)</f>
        <v>0</v>
      </c>
      <c r="M20" s="98">
        <f>IFERROR(IF(Inputs!$D$32="Project",Inputs!M41*Model!$C20,IF(Inputs!$D$32="Program",Inputs!M41*SUM(Model!$C20:$D20),"Error")),0)</f>
        <v>0</v>
      </c>
      <c r="N20" s="98">
        <f>IFERROR(IF(Inputs!$D$32="Project",Inputs!N41*Model!$C20,IF(Inputs!$D$32="Program",Inputs!N41*SUM(Model!$C20:$D20),"Error")),0)</f>
        <v>0</v>
      </c>
      <c r="O20" s="99">
        <f>SUM(E20:N20)</f>
        <v>48.638585628157088</v>
      </c>
      <c r="P20" s="99">
        <f>COUNTA(Inputs!$E41:$N41)</f>
        <v>3</v>
      </c>
      <c r="Q20" s="99">
        <f>IFERROR(O20/P20,0)</f>
        <v>16.212861876052362</v>
      </c>
    </row>
    <row r="21" spans="1:17" x14ac:dyDescent="0.35">
      <c r="A21" s="87"/>
      <c r="B21" s="96" t="str">
        <f>IF(Inputs!D19&lt;&gt;0,Inputs!D19,"")</f>
        <v/>
      </c>
      <c r="C21" s="97" t="str">
        <f>IFERROR(VLOOKUP(Inputs!$D19,'AUS multipliers'!$C:$J,2,0),"")</f>
        <v/>
      </c>
      <c r="D21" s="97" t="str">
        <f>IFERROR(VLOOKUP(Inputs!$D19,'AUS multipliers'!$C:$J,5,0),"")</f>
        <v/>
      </c>
      <c r="E21" s="98">
        <f>IFERROR(IF(Inputs!$D$32="Project",Inputs!E42*Model!$C21,IF(Inputs!$D$32="Program",Inputs!E42*SUM(Model!$C21:$D21),"Error")),0)</f>
        <v>0</v>
      </c>
      <c r="F21" s="98">
        <f>IFERROR(IF(Inputs!$D$32="Project",Inputs!F42*Model!$C21,IF(Inputs!$D$32="Program",Inputs!F42*SUM(Model!$C21:$D21),"Error")),0)</f>
        <v>0</v>
      </c>
      <c r="G21" s="98">
        <f>IFERROR(IF(Inputs!$D$32="Project",Inputs!G42*Model!$C21,IF(Inputs!$D$32="Program",Inputs!G42*SUM(Model!$C21:$D21),"Error")),0)</f>
        <v>0</v>
      </c>
      <c r="H21" s="98">
        <f>IFERROR(IF(Inputs!$D$32="Project",Inputs!H42*Model!$C21,IF(Inputs!$D$32="Program",Inputs!H42*SUM(Model!$C21:$D21),"Error")),0)</f>
        <v>0</v>
      </c>
      <c r="I21" s="98">
        <f>IFERROR(IF(Inputs!$D$32="Project",Inputs!I42*Model!$C21,IF(Inputs!$D$32="Program",Inputs!I42*SUM(Model!$C21:$D21),"Error")),0)</f>
        <v>0</v>
      </c>
      <c r="J21" s="98">
        <f>IFERROR(IF(Inputs!$D$32="Project",Inputs!J42*Model!$C21,IF(Inputs!$D$32="Program",Inputs!J42*SUM(Model!$C21:$D21),"Error")),0)</f>
        <v>0</v>
      </c>
      <c r="K21" s="98">
        <f>IFERROR(IF(Inputs!$D$32="Project",Inputs!K42*Model!$C21,IF(Inputs!$D$32="Program",Inputs!K42*SUM(Model!$C21:$D21),"Error")),0)</f>
        <v>0</v>
      </c>
      <c r="L21" s="98">
        <f>IFERROR(IF(Inputs!$D$32="Project",Inputs!L42*Model!$C21,IF(Inputs!$D$32="Program",Inputs!L42*SUM(Model!$C21:$D21),"Error")),0)</f>
        <v>0</v>
      </c>
      <c r="M21" s="98">
        <f>IFERROR(IF(Inputs!$D$32="Project",Inputs!M42*Model!$C21,IF(Inputs!$D$32="Program",Inputs!M42*SUM(Model!$C21:$D21),"Error")),0)</f>
        <v>0</v>
      </c>
      <c r="N21" s="98">
        <f>IFERROR(IF(Inputs!$D$32="Project",Inputs!N42*Model!$C21,IF(Inputs!$D$32="Program",Inputs!N42*SUM(Model!$C21:$D21),"Error")),0)</f>
        <v>0</v>
      </c>
      <c r="O21" s="99">
        <f t="shared" ref="O21:O29" si="0">SUM(E21:N21)</f>
        <v>0</v>
      </c>
      <c r="P21" s="99">
        <f>COUNTA(Inputs!$E42:$N42)</f>
        <v>0</v>
      </c>
      <c r="Q21" s="99">
        <f t="shared" ref="Q21:Q29" si="1">IFERROR(O21/P21,0)</f>
        <v>0</v>
      </c>
    </row>
    <row r="22" spans="1:17" x14ac:dyDescent="0.35">
      <c r="A22" s="87"/>
      <c r="B22" s="96" t="str">
        <f>IF(Inputs!D20&lt;&gt;0,Inputs!D20,"")</f>
        <v/>
      </c>
      <c r="C22" s="97" t="str">
        <f>IFERROR(VLOOKUP(Inputs!$D20,'AUS multipliers'!$C:$J,2,0),"")</f>
        <v/>
      </c>
      <c r="D22" s="97" t="str">
        <f>IFERROR(VLOOKUP(Inputs!$D20,'AUS multipliers'!$C:$J,5,0),"")</f>
        <v/>
      </c>
      <c r="E22" s="98">
        <f>IFERROR(IF(Inputs!$D$32="Project",Inputs!E43*Model!$C22,IF(Inputs!$D$32="Program",Inputs!E43*SUM(Model!$C22:$D22),"Error")),0)</f>
        <v>0</v>
      </c>
      <c r="F22" s="98">
        <f>IFERROR(IF(Inputs!$D$32="Project",Inputs!F43*Model!$C22,IF(Inputs!$D$32="Program",Inputs!F43*SUM(Model!$C22:$D22),"Error")),0)</f>
        <v>0</v>
      </c>
      <c r="G22" s="98">
        <f>IFERROR(IF(Inputs!$D$32="Project",Inputs!G43*Model!$C22,IF(Inputs!$D$32="Program",Inputs!G43*SUM(Model!$C22:$D22),"Error")),0)</f>
        <v>0</v>
      </c>
      <c r="H22" s="98">
        <f>IFERROR(IF(Inputs!$D$32="Project",Inputs!H43*Model!$C22,IF(Inputs!$D$32="Program",Inputs!H43*SUM(Model!$C22:$D22),"Error")),0)</f>
        <v>0</v>
      </c>
      <c r="I22" s="98">
        <f>IFERROR(IF(Inputs!$D$32="Project",Inputs!I43*Model!$C22,IF(Inputs!$D$32="Program",Inputs!I43*SUM(Model!$C22:$D22),"Error")),0)</f>
        <v>0</v>
      </c>
      <c r="J22" s="98">
        <f>IFERROR(IF(Inputs!$D$32="Project",Inputs!J43*Model!$C22,IF(Inputs!$D$32="Program",Inputs!J43*SUM(Model!$C22:$D22),"Error")),0)</f>
        <v>0</v>
      </c>
      <c r="K22" s="98">
        <f>IFERROR(IF(Inputs!$D$32="Project",Inputs!K43*Model!$C22,IF(Inputs!$D$32="Program",Inputs!K43*SUM(Model!$C22:$D22),"Error")),0)</f>
        <v>0</v>
      </c>
      <c r="L22" s="98">
        <f>IFERROR(IF(Inputs!$D$32="Project",Inputs!L43*Model!$C22,IF(Inputs!$D$32="Program",Inputs!L43*SUM(Model!$C22:$D22),"Error")),0)</f>
        <v>0</v>
      </c>
      <c r="M22" s="98">
        <f>IFERROR(IF(Inputs!$D$32="Project",Inputs!M43*Model!$C22,IF(Inputs!$D$32="Program",Inputs!M43*SUM(Model!$C22:$D22),"Error")),0)</f>
        <v>0</v>
      </c>
      <c r="N22" s="98">
        <f>IFERROR(IF(Inputs!$D$32="Project",Inputs!N43*Model!$C22,IF(Inputs!$D$32="Program",Inputs!N43*SUM(Model!$C22:$D22),"Error")),0)</f>
        <v>0</v>
      </c>
      <c r="O22" s="99">
        <f t="shared" si="0"/>
        <v>0</v>
      </c>
      <c r="P22" s="99">
        <f>COUNTA(Inputs!$E43:$N43)</f>
        <v>0</v>
      </c>
      <c r="Q22" s="99">
        <f t="shared" si="1"/>
        <v>0</v>
      </c>
    </row>
    <row r="23" spans="1:17" x14ac:dyDescent="0.35">
      <c r="A23" s="87"/>
      <c r="B23" s="96" t="str">
        <f>IF(Inputs!D21&lt;&gt;0,Inputs!D21,"")</f>
        <v/>
      </c>
      <c r="C23" s="97" t="str">
        <f>IFERROR(VLOOKUP(Inputs!$D21,'AUS multipliers'!$C:$J,2,0),"")</f>
        <v/>
      </c>
      <c r="D23" s="97" t="str">
        <f>IFERROR(VLOOKUP(Inputs!$D21,'AUS multipliers'!$C:$J,5,0),"")</f>
        <v/>
      </c>
      <c r="E23" s="98">
        <f>IFERROR(IF(Inputs!$D$32="Project",Inputs!E44*Model!$C23,IF(Inputs!$D$32="Program",Inputs!E44*SUM(Model!$C23:$D23),"Error")),0)</f>
        <v>0</v>
      </c>
      <c r="F23" s="98">
        <f>IFERROR(IF(Inputs!$D$32="Project",Inputs!F44*Model!$C23,IF(Inputs!$D$32="Program",Inputs!F44*SUM(Model!$C23:$D23),"Error")),0)</f>
        <v>0</v>
      </c>
      <c r="G23" s="98">
        <f>IFERROR(IF(Inputs!$D$32="Project",Inputs!G44*Model!$C23,IF(Inputs!$D$32="Program",Inputs!G44*SUM(Model!$C23:$D23),"Error")),0)</f>
        <v>0</v>
      </c>
      <c r="H23" s="98">
        <f>IFERROR(IF(Inputs!$D$32="Project",Inputs!H44*Model!$C23,IF(Inputs!$D$32="Program",Inputs!H44*SUM(Model!$C23:$D23),"Error")),0)</f>
        <v>0</v>
      </c>
      <c r="I23" s="98">
        <f>IFERROR(IF(Inputs!$D$32="Project",Inputs!I44*Model!$C23,IF(Inputs!$D$32="Program",Inputs!I44*SUM(Model!$C23:$D23),"Error")),0)</f>
        <v>0</v>
      </c>
      <c r="J23" s="98">
        <f>IFERROR(IF(Inputs!$D$32="Project",Inputs!J44*Model!$C23,IF(Inputs!$D$32="Program",Inputs!J44*SUM(Model!$C23:$D23),"Error")),0)</f>
        <v>0</v>
      </c>
      <c r="K23" s="98">
        <f>IFERROR(IF(Inputs!$D$32="Project",Inputs!K44*Model!$C23,IF(Inputs!$D$32="Program",Inputs!K44*SUM(Model!$C23:$D23),"Error")),0)</f>
        <v>0</v>
      </c>
      <c r="L23" s="98">
        <f>IFERROR(IF(Inputs!$D$32="Project",Inputs!L44*Model!$C23,IF(Inputs!$D$32="Program",Inputs!L44*SUM(Model!$C23:$D23),"Error")),0)</f>
        <v>0</v>
      </c>
      <c r="M23" s="98">
        <f>IFERROR(IF(Inputs!$D$32="Project",Inputs!M44*Model!$C23,IF(Inputs!$D$32="Program",Inputs!M44*SUM(Model!$C23:$D23),"Error")),0)</f>
        <v>0</v>
      </c>
      <c r="N23" s="98">
        <f>IFERROR(IF(Inputs!$D$32="Project",Inputs!N44*Model!$C23,IF(Inputs!$D$32="Program",Inputs!N44*SUM(Model!$C23:$D23),"Error")),0)</f>
        <v>0</v>
      </c>
      <c r="O23" s="99">
        <f t="shared" si="0"/>
        <v>0</v>
      </c>
      <c r="P23" s="99">
        <f>COUNTA(Inputs!$E44:$N44)</f>
        <v>0</v>
      </c>
      <c r="Q23" s="99">
        <f t="shared" si="1"/>
        <v>0</v>
      </c>
    </row>
    <row r="24" spans="1:17" x14ac:dyDescent="0.35">
      <c r="A24" s="87"/>
      <c r="B24" s="96" t="str">
        <f>IF(Inputs!D22&lt;&gt;0,Inputs!D22,"")</f>
        <v/>
      </c>
      <c r="C24" s="97" t="str">
        <f>IFERROR(VLOOKUP(Inputs!$D22,'AUS multipliers'!$C:$J,2,0),"")</f>
        <v/>
      </c>
      <c r="D24" s="97" t="str">
        <f>IFERROR(VLOOKUP(Inputs!$D22,'AUS multipliers'!$C:$J,5,0),"")</f>
        <v/>
      </c>
      <c r="E24" s="98">
        <f>IFERROR(IF(Inputs!$D$32="Project",Inputs!E45*Model!$C24,IF(Inputs!$D$32="Program",Inputs!E45*SUM(Model!$C24:$D24),"Error")),0)</f>
        <v>0</v>
      </c>
      <c r="F24" s="98">
        <f>IFERROR(IF(Inputs!$D$32="Project",Inputs!F45*Model!$C24,IF(Inputs!$D$32="Program",Inputs!F45*SUM(Model!$C24:$D24),"Error")),0)</f>
        <v>0</v>
      </c>
      <c r="G24" s="98">
        <f>IFERROR(IF(Inputs!$D$32="Project",Inputs!G45*Model!$C24,IF(Inputs!$D$32="Program",Inputs!G45*SUM(Model!$C24:$D24),"Error")),0)</f>
        <v>0</v>
      </c>
      <c r="H24" s="98">
        <f>IFERROR(IF(Inputs!$D$32="Project",Inputs!H45*Model!$C24,IF(Inputs!$D$32="Program",Inputs!H45*SUM(Model!$C24:$D24),"Error")),0)</f>
        <v>0</v>
      </c>
      <c r="I24" s="98">
        <f>IFERROR(IF(Inputs!$D$32="Project",Inputs!I45*Model!$C24,IF(Inputs!$D$32="Program",Inputs!I45*SUM(Model!$C24:$D24),"Error")),0)</f>
        <v>0</v>
      </c>
      <c r="J24" s="98">
        <f>IFERROR(IF(Inputs!$D$32="Project",Inputs!J45*Model!$C24,IF(Inputs!$D$32="Program",Inputs!J45*SUM(Model!$C24:$D24),"Error")),0)</f>
        <v>0</v>
      </c>
      <c r="K24" s="98">
        <f>IFERROR(IF(Inputs!$D$32="Project",Inputs!K45*Model!$C24,IF(Inputs!$D$32="Program",Inputs!K45*SUM(Model!$C24:$D24),"Error")),0)</f>
        <v>0</v>
      </c>
      <c r="L24" s="98">
        <f>IFERROR(IF(Inputs!$D$32="Project",Inputs!L45*Model!$C24,IF(Inputs!$D$32="Program",Inputs!L45*SUM(Model!$C24:$D24),"Error")),0)</f>
        <v>0</v>
      </c>
      <c r="M24" s="98">
        <f>IFERROR(IF(Inputs!$D$32="Project",Inputs!M45*Model!$C24,IF(Inputs!$D$32="Program",Inputs!M45*SUM(Model!$C24:$D24),"Error")),0)</f>
        <v>0</v>
      </c>
      <c r="N24" s="98">
        <f>IFERROR(IF(Inputs!$D$32="Project",Inputs!N45*Model!$C24,IF(Inputs!$D$32="Program",Inputs!N45*SUM(Model!$C24:$D24),"Error")),0)</f>
        <v>0</v>
      </c>
      <c r="O24" s="99">
        <f t="shared" si="0"/>
        <v>0</v>
      </c>
      <c r="P24" s="99">
        <f>COUNTA(Inputs!$E45:$N45)</f>
        <v>0</v>
      </c>
      <c r="Q24" s="99">
        <f t="shared" si="1"/>
        <v>0</v>
      </c>
    </row>
    <row r="25" spans="1:17" x14ac:dyDescent="0.35">
      <c r="A25" s="87"/>
      <c r="B25" s="96" t="str">
        <f>IF(Inputs!D23&lt;&gt;0,Inputs!D23,"")</f>
        <v/>
      </c>
      <c r="C25" s="97" t="str">
        <f>IFERROR(VLOOKUP(Inputs!$D23,'AUS multipliers'!$C:$J,2,0),"")</f>
        <v/>
      </c>
      <c r="D25" s="97" t="str">
        <f>IFERROR(VLOOKUP(Inputs!$D23,'AUS multipliers'!$C:$J,5,0),"")</f>
        <v/>
      </c>
      <c r="E25" s="98">
        <f>IFERROR(IF(Inputs!$D$32="Project",Inputs!E46*Model!$C25,IF(Inputs!$D$32="Program",Inputs!E46*SUM(Model!$C25:$D25),"Error")),0)</f>
        <v>0</v>
      </c>
      <c r="F25" s="98">
        <f>IFERROR(IF(Inputs!$D$32="Project",Inputs!F46*Model!$C25,IF(Inputs!$D$32="Program",Inputs!F46*SUM(Model!$C25:$D25),"Error")),0)</f>
        <v>0</v>
      </c>
      <c r="G25" s="98">
        <f>IFERROR(IF(Inputs!$D$32="Project",Inputs!G46*Model!$C25,IF(Inputs!$D$32="Program",Inputs!G46*SUM(Model!$C25:$D25),"Error")),0)</f>
        <v>0</v>
      </c>
      <c r="H25" s="98">
        <f>IFERROR(IF(Inputs!$D$32="Project",Inputs!H46*Model!$C25,IF(Inputs!$D$32="Program",Inputs!H46*SUM(Model!$C25:$D25),"Error")),0)</f>
        <v>0</v>
      </c>
      <c r="I25" s="98">
        <f>IFERROR(IF(Inputs!$D$32="Project",Inputs!I46*Model!$C25,IF(Inputs!$D$32="Program",Inputs!I46*SUM(Model!$C25:$D25),"Error")),0)</f>
        <v>0</v>
      </c>
      <c r="J25" s="98">
        <f>IFERROR(IF(Inputs!$D$32="Project",Inputs!J46*Model!$C25,IF(Inputs!$D$32="Program",Inputs!J46*SUM(Model!$C25:$D25),"Error")),0)</f>
        <v>0</v>
      </c>
      <c r="K25" s="98">
        <f>IFERROR(IF(Inputs!$D$32="Project",Inputs!K46*Model!$C25,IF(Inputs!$D$32="Program",Inputs!K46*SUM(Model!$C25:$D25),"Error")),0)</f>
        <v>0</v>
      </c>
      <c r="L25" s="98">
        <f>IFERROR(IF(Inputs!$D$32="Project",Inputs!L46*Model!$C25,IF(Inputs!$D$32="Program",Inputs!L46*SUM(Model!$C25:$D25),"Error")),0)</f>
        <v>0</v>
      </c>
      <c r="M25" s="98">
        <f>IFERROR(IF(Inputs!$D$32="Project",Inputs!M46*Model!$C25,IF(Inputs!$D$32="Program",Inputs!M46*SUM(Model!$C25:$D25),"Error")),0)</f>
        <v>0</v>
      </c>
      <c r="N25" s="98">
        <f>IFERROR(IF(Inputs!$D$32="Project",Inputs!N46*Model!$C25,IF(Inputs!$D$32="Program",Inputs!N46*SUM(Model!$C25:$D25),"Error")),0)</f>
        <v>0</v>
      </c>
      <c r="O25" s="99">
        <f t="shared" si="0"/>
        <v>0</v>
      </c>
      <c r="P25" s="99">
        <f>COUNTA(Inputs!$E46:$N46)</f>
        <v>0</v>
      </c>
      <c r="Q25" s="99">
        <f t="shared" si="1"/>
        <v>0</v>
      </c>
    </row>
    <row r="26" spans="1:17" x14ac:dyDescent="0.35">
      <c r="A26" s="87"/>
      <c r="B26" s="96" t="str">
        <f>IF(Inputs!D24&lt;&gt;0,Inputs!D24,"")</f>
        <v/>
      </c>
      <c r="C26" s="97" t="str">
        <f>IFERROR(VLOOKUP(Inputs!$D24,'AUS multipliers'!$C:$J,2,0),"")</f>
        <v/>
      </c>
      <c r="D26" s="97" t="str">
        <f>IFERROR(VLOOKUP(Inputs!$D24,'AUS multipliers'!$C:$J,5,0),"")</f>
        <v/>
      </c>
      <c r="E26" s="98">
        <f>IFERROR(IF(Inputs!$D$32="Project",Inputs!E47*Model!$C26,IF(Inputs!$D$32="Program",Inputs!E47*SUM(Model!$C26:$D26),"Error")),0)</f>
        <v>0</v>
      </c>
      <c r="F26" s="98">
        <f>IFERROR(IF(Inputs!$D$32="Project",Inputs!F47*Model!$C26,IF(Inputs!$D$32="Program",Inputs!F47*SUM(Model!$C26:$D26),"Error")),0)</f>
        <v>0</v>
      </c>
      <c r="G26" s="98">
        <f>IFERROR(IF(Inputs!$D$32="Project",Inputs!G47*Model!$C26,IF(Inputs!$D$32="Program",Inputs!G47*SUM(Model!$C26:$D26),"Error")),0)</f>
        <v>0</v>
      </c>
      <c r="H26" s="98">
        <f>IFERROR(IF(Inputs!$D$32="Project",Inputs!H47*Model!$C26,IF(Inputs!$D$32="Program",Inputs!H47*SUM(Model!$C26:$D26),"Error")),0)</f>
        <v>0</v>
      </c>
      <c r="I26" s="98">
        <f>IFERROR(IF(Inputs!$D$32="Project",Inputs!I47*Model!$C26,IF(Inputs!$D$32="Program",Inputs!I47*SUM(Model!$C26:$D26),"Error")),0)</f>
        <v>0</v>
      </c>
      <c r="J26" s="98">
        <f>IFERROR(IF(Inputs!$D$32="Project",Inputs!J47*Model!$C26,IF(Inputs!$D$32="Program",Inputs!J47*SUM(Model!$C26:$D26),"Error")),0)</f>
        <v>0</v>
      </c>
      <c r="K26" s="98">
        <f>IFERROR(IF(Inputs!$D$32="Project",Inputs!K47*Model!$C26,IF(Inputs!$D$32="Program",Inputs!K47*SUM(Model!$C26:$D26),"Error")),0)</f>
        <v>0</v>
      </c>
      <c r="L26" s="98">
        <f>IFERROR(IF(Inputs!$D$32="Project",Inputs!L47*Model!$C26,IF(Inputs!$D$32="Program",Inputs!L47*SUM(Model!$C26:$D26),"Error")),0)</f>
        <v>0</v>
      </c>
      <c r="M26" s="98">
        <f>IFERROR(IF(Inputs!$D$32="Project",Inputs!M47*Model!$C26,IF(Inputs!$D$32="Program",Inputs!M47*SUM(Model!$C26:$D26),"Error")),0)</f>
        <v>0</v>
      </c>
      <c r="N26" s="98">
        <f>IFERROR(IF(Inputs!$D$32="Project",Inputs!N47*Model!$C26,IF(Inputs!$D$32="Program",Inputs!N47*SUM(Model!$C26:$D26),"Error")),0)</f>
        <v>0</v>
      </c>
      <c r="O26" s="99">
        <f t="shared" si="0"/>
        <v>0</v>
      </c>
      <c r="P26" s="99">
        <f>COUNTA(Inputs!$E47:$N47)</f>
        <v>0</v>
      </c>
      <c r="Q26" s="99">
        <f t="shared" si="1"/>
        <v>0</v>
      </c>
    </row>
    <row r="27" spans="1:17" x14ac:dyDescent="0.35">
      <c r="A27" s="87"/>
      <c r="B27" s="96" t="str">
        <f>IF(Inputs!D25&lt;&gt;0,Inputs!D25,"")</f>
        <v/>
      </c>
      <c r="C27" s="97" t="str">
        <f>IFERROR(VLOOKUP(Inputs!$D25,'AUS multipliers'!$C:$J,2,0),"")</f>
        <v/>
      </c>
      <c r="D27" s="97" t="str">
        <f>IFERROR(VLOOKUP(Inputs!$D25,'AUS multipliers'!$C:$J,5,0),"")</f>
        <v/>
      </c>
      <c r="E27" s="98">
        <f>IFERROR(IF(Inputs!$D$32="Project",Inputs!E48*Model!$C27,IF(Inputs!$D$32="Program",Inputs!E48*SUM(Model!$C27:$D27),"Error")),0)</f>
        <v>0</v>
      </c>
      <c r="F27" s="98">
        <f>IFERROR(IF(Inputs!$D$32="Project",Inputs!F48*Model!$C27,IF(Inputs!$D$32="Program",Inputs!F48*SUM(Model!$C27:$D27),"Error")),0)</f>
        <v>0</v>
      </c>
      <c r="G27" s="98">
        <f>IFERROR(IF(Inputs!$D$32="Project",Inputs!G48*Model!$C27,IF(Inputs!$D$32="Program",Inputs!G48*SUM(Model!$C27:$D27),"Error")),0)</f>
        <v>0</v>
      </c>
      <c r="H27" s="98">
        <f>IFERROR(IF(Inputs!$D$32="Project",Inputs!H48*Model!$C27,IF(Inputs!$D$32="Program",Inputs!H48*SUM(Model!$C27:$D27),"Error")),0)</f>
        <v>0</v>
      </c>
      <c r="I27" s="98">
        <f>IFERROR(IF(Inputs!$D$32="Project",Inputs!I48*Model!$C27,IF(Inputs!$D$32="Program",Inputs!I48*SUM(Model!$C27:$D27),"Error")),0)</f>
        <v>0</v>
      </c>
      <c r="J27" s="98">
        <f>IFERROR(IF(Inputs!$D$32="Project",Inputs!J48*Model!$C27,IF(Inputs!$D$32="Program",Inputs!J48*SUM(Model!$C27:$D27),"Error")),0)</f>
        <v>0</v>
      </c>
      <c r="K27" s="98">
        <f>IFERROR(IF(Inputs!$D$32="Project",Inputs!K48*Model!$C27,IF(Inputs!$D$32="Program",Inputs!K48*SUM(Model!$C27:$D27),"Error")),0)</f>
        <v>0</v>
      </c>
      <c r="L27" s="98">
        <f>IFERROR(IF(Inputs!$D$32="Project",Inputs!L48*Model!$C27,IF(Inputs!$D$32="Program",Inputs!L48*SUM(Model!$C27:$D27),"Error")),0)</f>
        <v>0</v>
      </c>
      <c r="M27" s="98">
        <f>IFERROR(IF(Inputs!$D$32="Project",Inputs!M48*Model!$C27,IF(Inputs!$D$32="Program",Inputs!M48*SUM(Model!$C27:$D27),"Error")),0)</f>
        <v>0</v>
      </c>
      <c r="N27" s="98">
        <f>IFERROR(IF(Inputs!$D$32="Project",Inputs!N48*Model!$C27,IF(Inputs!$D$32="Program",Inputs!N48*SUM(Model!$C27:$D27),"Error")),0)</f>
        <v>0</v>
      </c>
      <c r="O27" s="99">
        <f t="shared" si="0"/>
        <v>0</v>
      </c>
      <c r="P27" s="99">
        <f>COUNTA(Inputs!$E48:$N48)</f>
        <v>0</v>
      </c>
      <c r="Q27" s="99">
        <f t="shared" si="1"/>
        <v>0</v>
      </c>
    </row>
    <row r="28" spans="1:17" x14ac:dyDescent="0.35">
      <c r="A28" s="87"/>
      <c r="B28" s="96" t="str">
        <f>IF(Inputs!D26&lt;&gt;0,Inputs!D26,"")</f>
        <v/>
      </c>
      <c r="C28" s="97" t="str">
        <f>IFERROR(VLOOKUP(Inputs!$D26,'AUS multipliers'!$C:$J,2,0),"")</f>
        <v/>
      </c>
      <c r="D28" s="97" t="str">
        <f>IFERROR(VLOOKUP(Inputs!$D26,'AUS multipliers'!$C:$J,5,0),"")</f>
        <v/>
      </c>
      <c r="E28" s="98">
        <f>IFERROR(IF(Inputs!$D$32="Project",Inputs!E49*Model!$C28,IF(Inputs!$D$32="Program",Inputs!E49*SUM(Model!$C28:$D28),"Error")),0)</f>
        <v>0</v>
      </c>
      <c r="F28" s="98">
        <f>IFERROR(IF(Inputs!$D$32="Project",Inputs!F49*Model!$C28,IF(Inputs!$D$32="Program",Inputs!F49*SUM(Model!$C28:$D28),"Error")),0)</f>
        <v>0</v>
      </c>
      <c r="G28" s="98">
        <f>IFERROR(IF(Inputs!$D$32="Project",Inputs!G49*Model!$C28,IF(Inputs!$D$32="Program",Inputs!G49*SUM(Model!$C28:$D28),"Error")),0)</f>
        <v>0</v>
      </c>
      <c r="H28" s="98">
        <f>IFERROR(IF(Inputs!$D$32="Project",Inputs!H49*Model!$C28,IF(Inputs!$D$32="Program",Inputs!H49*SUM(Model!$C28:$D28),"Error")),0)</f>
        <v>0</v>
      </c>
      <c r="I28" s="98">
        <f>IFERROR(IF(Inputs!$D$32="Project",Inputs!I49*Model!$C28,IF(Inputs!$D$32="Program",Inputs!I49*SUM(Model!$C28:$D28),"Error")),0)</f>
        <v>0</v>
      </c>
      <c r="J28" s="98">
        <f>IFERROR(IF(Inputs!$D$32="Project",Inputs!J49*Model!$C28,IF(Inputs!$D$32="Program",Inputs!J49*SUM(Model!$C28:$D28),"Error")),0)</f>
        <v>0</v>
      </c>
      <c r="K28" s="98">
        <f>IFERROR(IF(Inputs!$D$32="Project",Inputs!K49*Model!$C28,IF(Inputs!$D$32="Program",Inputs!K49*SUM(Model!$C28:$D28),"Error")),0)</f>
        <v>0</v>
      </c>
      <c r="L28" s="98">
        <f>IFERROR(IF(Inputs!$D$32="Project",Inputs!L49*Model!$C28,IF(Inputs!$D$32="Program",Inputs!L49*SUM(Model!$C28:$D28),"Error")),0)</f>
        <v>0</v>
      </c>
      <c r="M28" s="98">
        <f>IFERROR(IF(Inputs!$D$32="Project",Inputs!M49*Model!$C28,IF(Inputs!$D$32="Program",Inputs!M49*SUM(Model!$C28:$D28),"Error")),0)</f>
        <v>0</v>
      </c>
      <c r="N28" s="98">
        <f>IFERROR(IF(Inputs!$D$32="Project",Inputs!N49*Model!$C28,IF(Inputs!$D$32="Program",Inputs!N49*SUM(Model!$C28:$D28),"Error")),0)</f>
        <v>0</v>
      </c>
      <c r="O28" s="99">
        <f t="shared" si="0"/>
        <v>0</v>
      </c>
      <c r="P28" s="99">
        <f>COUNTA(Inputs!$E49:$N49)</f>
        <v>0</v>
      </c>
      <c r="Q28" s="99">
        <f t="shared" si="1"/>
        <v>0</v>
      </c>
    </row>
    <row r="29" spans="1:17" ht="15" thickBot="1" x14ac:dyDescent="0.4">
      <c r="A29" s="87"/>
      <c r="B29" s="96" t="str">
        <f>IF(Inputs!D27&lt;&gt;0,Inputs!D27,"")</f>
        <v/>
      </c>
      <c r="C29" s="97" t="str">
        <f>IFERROR(VLOOKUP(Inputs!$D27,'AUS multipliers'!$C:$J,2,0),"")</f>
        <v/>
      </c>
      <c r="D29" s="97" t="str">
        <f>IFERROR(VLOOKUP(Inputs!$D27,'AUS multipliers'!$C:$J,5,0),"")</f>
        <v/>
      </c>
      <c r="E29" s="98">
        <f>IFERROR(IF(Inputs!$D$32="Project",Inputs!E50*Model!$C29,IF(Inputs!$D$32="Program",Inputs!E50*SUM(Model!$C29:$D29),"Error")),0)</f>
        <v>0</v>
      </c>
      <c r="F29" s="98">
        <f>IFERROR(IF(Inputs!$D$32="Project",Inputs!F50*Model!$C29,IF(Inputs!$D$32="Program",Inputs!F50*SUM(Model!$C29:$D29),"Error")),0)</f>
        <v>0</v>
      </c>
      <c r="G29" s="98">
        <f>IFERROR(IF(Inputs!$D$32="Project",Inputs!G50*Model!$C29,IF(Inputs!$D$32="Program",Inputs!G50*SUM(Model!$C29:$D29),"Error")),0)</f>
        <v>0</v>
      </c>
      <c r="H29" s="98">
        <f>IFERROR(IF(Inputs!$D$32="Project",Inputs!H50*Model!$C29,IF(Inputs!$D$32="Program",Inputs!H50*SUM(Model!$C29:$D29),"Error")),0)</f>
        <v>0</v>
      </c>
      <c r="I29" s="98">
        <f>IFERROR(IF(Inputs!$D$32="Project",Inputs!I50*Model!$C29,IF(Inputs!$D$32="Program",Inputs!I50*SUM(Model!$C29:$D29),"Error")),0)</f>
        <v>0</v>
      </c>
      <c r="J29" s="98">
        <f>IFERROR(IF(Inputs!$D$32="Project",Inputs!J50*Model!$C29,IF(Inputs!$D$32="Program",Inputs!J50*SUM(Model!$C29:$D29),"Error")),0)</f>
        <v>0</v>
      </c>
      <c r="K29" s="98">
        <f>IFERROR(IF(Inputs!$D$32="Project",Inputs!K50*Model!$C29,IF(Inputs!$D$32="Program",Inputs!K50*SUM(Model!$C29:$D29),"Error")),0)</f>
        <v>0</v>
      </c>
      <c r="L29" s="98">
        <f>IFERROR(IF(Inputs!$D$32="Project",Inputs!L50*Model!$C29,IF(Inputs!$D$32="Program",Inputs!L50*SUM(Model!$C29:$D29),"Error")),0)</f>
        <v>0</v>
      </c>
      <c r="M29" s="98">
        <f>IFERROR(IF(Inputs!$D$32="Project",Inputs!M50*Model!$C29,IF(Inputs!$D$32="Program",Inputs!M50*SUM(Model!$C29:$D29),"Error")),0)</f>
        <v>0</v>
      </c>
      <c r="N29" s="98">
        <f>IFERROR(IF(Inputs!$D$32="Project",Inputs!N50*Model!$C29,IF(Inputs!$D$32="Program",Inputs!N50*SUM(Model!$C29:$D29),"Error")),0)</f>
        <v>0</v>
      </c>
      <c r="O29" s="99">
        <f t="shared" si="0"/>
        <v>0</v>
      </c>
      <c r="P29" s="99">
        <f>COUNTA(Inputs!$E50:$N50)</f>
        <v>0</v>
      </c>
      <c r="Q29" s="99">
        <f t="shared" si="1"/>
        <v>0</v>
      </c>
    </row>
    <row r="30" spans="1:17" ht="15" thickBot="1" x14ac:dyDescent="0.4">
      <c r="A30" s="87"/>
      <c r="B30" s="100" t="s">
        <v>740</v>
      </c>
      <c r="C30" s="101"/>
      <c r="D30" s="101"/>
      <c r="E30" s="102">
        <f>SUM(E20:E29)</f>
        <v>16.212861876052362</v>
      </c>
      <c r="F30" s="102">
        <f t="shared" ref="F30:N30" si="2">SUM(F20:F29)</f>
        <v>16.212861876052362</v>
      </c>
      <c r="G30" s="102">
        <f t="shared" si="2"/>
        <v>16.212861876052362</v>
      </c>
      <c r="H30" s="102">
        <f t="shared" si="2"/>
        <v>0</v>
      </c>
      <c r="I30" s="102">
        <f t="shared" si="2"/>
        <v>0</v>
      </c>
      <c r="J30" s="102">
        <f t="shared" si="2"/>
        <v>0</v>
      </c>
      <c r="K30" s="102">
        <f t="shared" si="2"/>
        <v>0</v>
      </c>
      <c r="L30" s="102">
        <f t="shared" si="2"/>
        <v>0</v>
      </c>
      <c r="M30" s="102">
        <f t="shared" si="2"/>
        <v>0</v>
      </c>
      <c r="N30" s="102">
        <f t="shared" si="2"/>
        <v>0</v>
      </c>
      <c r="O30" s="103">
        <f>SUM(O20:O29)</f>
        <v>48.638585628157088</v>
      </c>
      <c r="P30" s="104">
        <f>MAX(P20:P29)</f>
        <v>3</v>
      </c>
      <c r="Q30" s="105">
        <f>AVERAGEIF(E30:N30,"&lt;&gt;0",E30:N30)</f>
        <v>16.212861876052362</v>
      </c>
    </row>
    <row r="31" spans="1:17" x14ac:dyDescent="0.35"/>
    <row r="32" spans="1:17" x14ac:dyDescent="0.35">
      <c r="B32" s="106" t="s">
        <v>808</v>
      </c>
    </row>
    <row r="33" spans="1:21" x14ac:dyDescent="0.35">
      <c r="B33" s="95" t="s">
        <v>750</v>
      </c>
      <c r="C33" s="95" t="s">
        <v>751</v>
      </c>
      <c r="D33" s="95" t="s">
        <v>809</v>
      </c>
      <c r="E33" s="95" t="s">
        <v>810</v>
      </c>
    </row>
    <row r="34" spans="1:21" x14ac:dyDescent="0.35">
      <c r="B34" s="107" t="s">
        <v>758</v>
      </c>
      <c r="C34" s="107" t="s">
        <v>770</v>
      </c>
      <c r="D34" s="108">
        <f>IF(O30&gt;10000,ROUND(O30,-3),0)</f>
        <v>0</v>
      </c>
      <c r="E34" s="108">
        <f>IF(Q30&gt;10000,ROUND(Q30,-3),0)</f>
        <v>0</v>
      </c>
    </row>
    <row r="35" spans="1:21" x14ac:dyDescent="0.35">
      <c r="B35" s="107" t="s">
        <v>772</v>
      </c>
      <c r="C35" s="107" t="s">
        <v>743</v>
      </c>
      <c r="D35" s="108">
        <f>IF(AND(O30&gt;=1001,O30&lt;=10000),ROUND(O30,-2),0)</f>
        <v>0</v>
      </c>
      <c r="E35" s="108">
        <f>IF(AND(Q30&gt;=1001,Q30&lt;=10000),ROUND(Q30,-2),0)</f>
        <v>0</v>
      </c>
    </row>
    <row r="36" spans="1:21" x14ac:dyDescent="0.35">
      <c r="B36" s="107" t="s">
        <v>771</v>
      </c>
      <c r="C36" s="107" t="s">
        <v>745</v>
      </c>
      <c r="D36" s="108">
        <f>IF(AND(101&lt;=O30,O30&lt;=1000),ROUND(O30/50,0)*50,0)</f>
        <v>0</v>
      </c>
      <c r="E36" s="108">
        <f>IF(AND(101&lt;=Q30,Q30&lt;=1000),ROUND(Q30/50,0)*50,0)</f>
        <v>0</v>
      </c>
    </row>
    <row r="37" spans="1:21" x14ac:dyDescent="0.35">
      <c r="B37" s="107" t="s">
        <v>741</v>
      </c>
      <c r="C37" s="107" t="s">
        <v>742</v>
      </c>
      <c r="D37" s="108">
        <f>IF(AND(1&lt;=O30,O30&lt;=100),ROUND(O30,-1),0)</f>
        <v>50</v>
      </c>
      <c r="E37" s="108">
        <f>IF(AND(1&lt;=Q30,Q30&lt;=100),ROUND(Q30,-1),0)</f>
        <v>20</v>
      </c>
    </row>
    <row r="38" spans="1:21" x14ac:dyDescent="0.35">
      <c r="B38" s="109" t="s">
        <v>752</v>
      </c>
      <c r="D38" s="110">
        <f>SUM(D34:D37)</f>
        <v>50</v>
      </c>
      <c r="E38" s="110">
        <f>SUM(E34:E37)</f>
        <v>20</v>
      </c>
      <c r="F38" s="110"/>
      <c r="G38" s="110"/>
      <c r="H38" s="110"/>
      <c r="I38" s="110"/>
      <c r="J38" s="110"/>
      <c r="K38" s="110"/>
      <c r="L38" s="110"/>
      <c r="M38" s="110"/>
      <c r="N38" s="110"/>
    </row>
    <row r="39" spans="1:21" x14ac:dyDescent="0.35"/>
    <row r="40" spans="1:21" x14ac:dyDescent="0.35">
      <c r="B40" s="106" t="s">
        <v>749</v>
      </c>
    </row>
    <row r="41" spans="1:21" ht="29" x14ac:dyDescent="0.35">
      <c r="B41" s="95" t="s">
        <v>744</v>
      </c>
      <c r="C41" s="95" t="s">
        <v>753</v>
      </c>
      <c r="D41" s="95" t="s">
        <v>747</v>
      </c>
    </row>
    <row r="42" spans="1:21" ht="16.5" x14ac:dyDescent="0.35">
      <c r="B42" s="111" t="s">
        <v>123</v>
      </c>
      <c r="C42" s="111" t="s">
        <v>754</v>
      </c>
      <c r="D42" s="111" t="s">
        <v>748</v>
      </c>
    </row>
    <row r="43" spans="1:21" x14ac:dyDescent="0.35">
      <c r="B43" s="111" t="s">
        <v>122</v>
      </c>
      <c r="C43" s="111" t="s">
        <v>746</v>
      </c>
      <c r="D43" s="111" t="s">
        <v>748</v>
      </c>
    </row>
    <row r="44" spans="1:21" ht="16.5" x14ac:dyDescent="0.35">
      <c r="B44" s="111" t="s">
        <v>122</v>
      </c>
      <c r="C44" s="111" t="s">
        <v>755</v>
      </c>
      <c r="D44" s="111" t="s">
        <v>773</v>
      </c>
    </row>
    <row r="45" spans="1:21" x14ac:dyDescent="0.35">
      <c r="B45" s="109" t="s">
        <v>756</v>
      </c>
      <c r="C45" s="112"/>
      <c r="D45" s="112"/>
      <c r="E45" s="112"/>
      <c r="F45" s="112"/>
      <c r="G45" s="112"/>
      <c r="H45" s="112"/>
      <c r="I45" s="112"/>
      <c r="J45" s="112"/>
      <c r="K45" s="112"/>
      <c r="L45" s="112"/>
      <c r="M45" s="112"/>
      <c r="N45" s="112"/>
    </row>
    <row r="46" spans="1:21" x14ac:dyDescent="0.35">
      <c r="B46" s="109" t="s">
        <v>757</v>
      </c>
      <c r="C46" s="112"/>
      <c r="D46" s="112"/>
      <c r="E46" s="112"/>
      <c r="F46" s="112"/>
      <c r="G46" s="112"/>
      <c r="H46" s="112"/>
      <c r="I46" s="112"/>
      <c r="J46" s="112"/>
      <c r="K46" s="112"/>
      <c r="L46" s="112"/>
      <c r="M46" s="112"/>
      <c r="N46" s="112"/>
    </row>
    <row r="47" spans="1:21" x14ac:dyDescent="0.35"/>
    <row r="48" spans="1:21" ht="2.15" customHeight="1" x14ac:dyDescent="0.35">
      <c r="A48" s="113"/>
      <c r="B48" s="113"/>
      <c r="C48" s="113"/>
      <c r="D48" s="113"/>
      <c r="E48" s="113"/>
      <c r="F48" s="113"/>
      <c r="G48" s="113"/>
      <c r="H48" s="113"/>
      <c r="I48" s="113"/>
      <c r="J48" s="113"/>
      <c r="K48" s="113"/>
      <c r="L48" s="113"/>
      <c r="M48" s="113"/>
      <c r="N48" s="113"/>
      <c r="O48" s="113"/>
      <c r="P48" s="113"/>
      <c r="Q48" s="113"/>
      <c r="R48" s="113"/>
      <c r="S48" s="113"/>
      <c r="T48" s="113"/>
      <c r="U48" s="113"/>
    </row>
    <row r="49" spans="2:20" x14ac:dyDescent="0.35">
      <c r="O49" s="87"/>
      <c r="P49" s="87"/>
      <c r="Q49" s="87"/>
    </row>
    <row r="50" spans="2:20" ht="21" x14ac:dyDescent="0.35">
      <c r="B50" s="92" t="s">
        <v>662</v>
      </c>
      <c r="C50" s="92"/>
      <c r="D50" s="92"/>
      <c r="E50" s="92"/>
      <c r="F50" s="92"/>
      <c r="G50" s="92"/>
      <c r="H50" s="92"/>
      <c r="I50" s="92"/>
      <c r="J50" s="92"/>
      <c r="K50" s="92"/>
      <c r="L50" s="92"/>
      <c r="M50" s="92"/>
      <c r="N50" s="92"/>
      <c r="O50" s="87"/>
      <c r="P50" s="87"/>
      <c r="Q50" s="87"/>
      <c r="T50" s="62" t="s">
        <v>691</v>
      </c>
    </row>
    <row r="51" spans="2:20" x14ac:dyDescent="0.35">
      <c r="B51" s="114" t="s">
        <v>663</v>
      </c>
      <c r="C51" s="114"/>
      <c r="D51" s="114"/>
      <c r="E51" s="114"/>
      <c r="F51" s="114"/>
      <c r="G51" s="114"/>
      <c r="H51" s="114"/>
      <c r="I51" s="114"/>
      <c r="J51" s="114"/>
      <c r="K51" s="114"/>
      <c r="L51" s="114"/>
      <c r="M51" s="114"/>
      <c r="N51" s="114"/>
    </row>
    <row r="52" spans="2:20" x14ac:dyDescent="0.35">
      <c r="B52" s="115" t="s">
        <v>699</v>
      </c>
    </row>
    <row r="53" spans="2:20" x14ac:dyDescent="0.35">
      <c r="B53" s="115" t="s">
        <v>700</v>
      </c>
    </row>
    <row r="54" spans="2:20" x14ac:dyDescent="0.35">
      <c r="B54" s="115" t="s">
        <v>701</v>
      </c>
    </row>
    <row r="55" spans="2:20" x14ac:dyDescent="0.35">
      <c r="B55" s="167" t="s">
        <v>702</v>
      </c>
      <c r="C55" s="167"/>
      <c r="D55" s="167"/>
      <c r="E55" s="167"/>
      <c r="F55" s="167"/>
      <c r="G55" s="167"/>
      <c r="H55" s="167"/>
      <c r="I55" s="167"/>
      <c r="J55" s="167"/>
      <c r="K55" s="167"/>
      <c r="L55" s="167"/>
      <c r="M55" s="167"/>
      <c r="N55" s="167"/>
      <c r="O55" s="167"/>
      <c r="P55" s="167"/>
      <c r="Q55" s="167"/>
    </row>
    <row r="56" spans="2:20" x14ac:dyDescent="0.35">
      <c r="B56" s="167"/>
      <c r="C56" s="167"/>
      <c r="D56" s="167"/>
      <c r="E56" s="167"/>
      <c r="F56" s="167"/>
      <c r="G56" s="167"/>
      <c r="H56" s="167"/>
      <c r="I56" s="167"/>
      <c r="J56" s="167"/>
      <c r="K56" s="167"/>
      <c r="L56" s="167"/>
      <c r="M56" s="167"/>
      <c r="N56" s="167"/>
      <c r="O56" s="167"/>
      <c r="P56" s="167"/>
      <c r="Q56" s="167"/>
    </row>
    <row r="57" spans="2:20" x14ac:dyDescent="0.35"/>
  </sheetData>
  <sheetProtection algorithmName="SHA-512" hashValue="WaWtuFhvOupDdoAsBq7LTHR/nqWcqu2bJ4xL7cHodbqdX9kjoCylQSFm9n61siWqAGoh3K1ODXRwT9fAExyyUQ==" saltValue="k6/n9+rReO9AT9ZykVKn8A==" spinCount="100000" sheet="1" objects="1" scenarios="1" selectLockedCells="1" selectUnlockedCells="1"/>
  <mergeCells count="3">
    <mergeCell ref="B55:Q56"/>
    <mergeCell ref="B15:Q15"/>
    <mergeCell ref="B8:Q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192D6-CD17-489C-9B00-EE63EBACC6F1}">
  <sheetPr codeName="Sheet5">
    <tabColor rgb="FF92D050"/>
  </sheetPr>
  <dimension ref="A1:E131"/>
  <sheetViews>
    <sheetView showGridLines="0" zoomScale="70" zoomScaleNormal="70" workbookViewId="0">
      <selection sqref="A1:XFD1048576"/>
    </sheetView>
  </sheetViews>
  <sheetFormatPr defaultColWidth="0" defaultRowHeight="14.5" zeroHeight="1" x14ac:dyDescent="0.35"/>
  <cols>
    <col min="1" max="1" width="1" style="1" customWidth="1"/>
    <col min="2" max="2" width="35" style="1" customWidth="1"/>
    <col min="3" max="3" width="28" style="1" customWidth="1"/>
    <col min="4" max="4" width="149.26953125" style="1" customWidth="1"/>
    <col min="5" max="5" width="8.7265625" style="1" customWidth="1"/>
    <col min="6" max="16384" width="8.7265625" style="1" hidden="1"/>
  </cols>
  <sheetData>
    <row r="1" spans="1:5" x14ac:dyDescent="0.35">
      <c r="A1" s="38"/>
      <c r="B1" s="37"/>
      <c r="C1" s="38"/>
      <c r="D1" s="38"/>
      <c r="E1" s="38"/>
    </row>
    <row r="2" spans="1:5" ht="23.5" x14ac:dyDescent="0.35">
      <c r="A2" s="38"/>
      <c r="B2" s="43" t="s">
        <v>688</v>
      </c>
      <c r="C2" s="38"/>
      <c r="D2" s="38"/>
      <c r="E2" s="38"/>
    </row>
    <row r="3" spans="1:5" x14ac:dyDescent="0.35">
      <c r="A3" s="36"/>
    </row>
    <row r="4" spans="1:5" ht="21" x14ac:dyDescent="0.35">
      <c r="A4" s="36"/>
      <c r="B4" s="41" t="s">
        <v>656</v>
      </c>
    </row>
    <row r="5" spans="1:5" x14ac:dyDescent="0.35">
      <c r="A5" s="36"/>
      <c r="B5" s="1" t="s">
        <v>687</v>
      </c>
    </row>
    <row r="6" spans="1:5" x14ac:dyDescent="0.35">
      <c r="A6" s="36"/>
    </row>
    <row r="7" spans="1:5" ht="21" x14ac:dyDescent="0.35">
      <c r="A7" s="36"/>
      <c r="B7" s="41" t="s">
        <v>706</v>
      </c>
    </row>
    <row r="8" spans="1:5" x14ac:dyDescent="0.35">
      <c r="A8" s="36"/>
      <c r="B8" s="1" t="s">
        <v>709</v>
      </c>
    </row>
    <row r="9" spans="1:5" x14ac:dyDescent="0.35">
      <c r="A9" s="36"/>
      <c r="B9" s="56" t="s">
        <v>708</v>
      </c>
    </row>
    <row r="10" spans="1:5" x14ac:dyDescent="0.35">
      <c r="A10" s="36"/>
    </row>
    <row r="11" spans="1:5" ht="5.15" customHeight="1" x14ac:dyDescent="0.35">
      <c r="A11" s="48"/>
      <c r="B11" s="49"/>
      <c r="C11" s="49"/>
      <c r="D11" s="49"/>
      <c r="E11" s="49"/>
    </row>
    <row r="12" spans="1:5" x14ac:dyDescent="0.35">
      <c r="A12" s="36"/>
    </row>
    <row r="13" spans="1:5" ht="21" x14ac:dyDescent="0.35">
      <c r="B13" s="41" t="s">
        <v>688</v>
      </c>
    </row>
    <row r="14" spans="1:5" x14ac:dyDescent="0.35"/>
    <row r="15" spans="1:5" x14ac:dyDescent="0.35">
      <c r="B15" s="42" t="s">
        <v>704</v>
      </c>
      <c r="C15" s="42" t="s">
        <v>630</v>
      </c>
      <c r="D15" s="42" t="s">
        <v>668</v>
      </c>
    </row>
    <row r="16" spans="1:5" ht="31.5" customHeight="1" x14ac:dyDescent="0.35">
      <c r="B16" s="47" t="s">
        <v>0</v>
      </c>
      <c r="C16" s="170" t="s">
        <v>631</v>
      </c>
      <c r="D16" s="149" t="s">
        <v>669</v>
      </c>
    </row>
    <row r="17" spans="2:4" ht="31.5" customHeight="1" x14ac:dyDescent="0.35">
      <c r="B17" s="47" t="s">
        <v>1</v>
      </c>
      <c r="C17" s="172"/>
      <c r="D17" s="150"/>
    </row>
    <row r="18" spans="2:4" ht="31.5" customHeight="1" x14ac:dyDescent="0.35">
      <c r="B18" s="47" t="s">
        <v>2</v>
      </c>
      <c r="C18" s="172"/>
      <c r="D18" s="150"/>
    </row>
    <row r="19" spans="2:4" ht="31.5" customHeight="1" x14ac:dyDescent="0.35">
      <c r="B19" s="47" t="s">
        <v>3</v>
      </c>
      <c r="C19" s="172"/>
      <c r="D19" s="150"/>
    </row>
    <row r="20" spans="2:4" ht="31.5" customHeight="1" x14ac:dyDescent="0.35">
      <c r="B20" s="47" t="s">
        <v>4</v>
      </c>
      <c r="C20" s="172"/>
      <c r="D20" s="150"/>
    </row>
    <row r="21" spans="2:4" ht="31.5" customHeight="1" x14ac:dyDescent="0.35">
      <c r="B21" s="47" t="s">
        <v>5</v>
      </c>
      <c r="C21" s="172"/>
      <c r="D21" s="150"/>
    </row>
    <row r="22" spans="2:4" ht="31.5" customHeight="1" x14ac:dyDescent="0.35">
      <c r="B22" s="47" t="s">
        <v>6</v>
      </c>
      <c r="C22" s="171"/>
      <c r="D22" s="151"/>
    </row>
    <row r="23" spans="2:4" ht="39" customHeight="1" x14ac:dyDescent="0.35">
      <c r="B23" s="47" t="s">
        <v>7</v>
      </c>
      <c r="C23" s="170" t="s">
        <v>632</v>
      </c>
      <c r="D23" s="149" t="s">
        <v>670</v>
      </c>
    </row>
    <row r="24" spans="2:4" ht="39" customHeight="1" x14ac:dyDescent="0.35">
      <c r="B24" s="47" t="s">
        <v>8</v>
      </c>
      <c r="C24" s="172"/>
      <c r="D24" s="150"/>
    </row>
    <row r="25" spans="2:4" ht="39" customHeight="1" x14ac:dyDescent="0.35">
      <c r="B25" s="47" t="s">
        <v>9</v>
      </c>
      <c r="C25" s="172"/>
      <c r="D25" s="150"/>
    </row>
    <row r="26" spans="2:4" ht="39" customHeight="1" x14ac:dyDescent="0.35">
      <c r="B26" s="47" t="s">
        <v>10</v>
      </c>
      <c r="C26" s="172"/>
      <c r="D26" s="150"/>
    </row>
    <row r="27" spans="2:4" ht="39" customHeight="1" x14ac:dyDescent="0.35">
      <c r="B27" s="47" t="s">
        <v>11</v>
      </c>
      <c r="C27" s="172"/>
      <c r="D27" s="150"/>
    </row>
    <row r="28" spans="2:4" ht="39" customHeight="1" x14ac:dyDescent="0.35">
      <c r="B28" s="47" t="s">
        <v>12</v>
      </c>
      <c r="C28" s="171"/>
      <c r="D28" s="151"/>
    </row>
    <row r="29" spans="2:4" x14ac:dyDescent="0.35">
      <c r="B29" s="47" t="s">
        <v>13</v>
      </c>
      <c r="C29" s="170" t="s">
        <v>633</v>
      </c>
      <c r="D29" s="149" t="s">
        <v>673</v>
      </c>
    </row>
    <row r="30" spans="2:4" x14ac:dyDescent="0.35">
      <c r="B30" s="47" t="s">
        <v>14</v>
      </c>
      <c r="C30" s="172"/>
      <c r="D30" s="150"/>
    </row>
    <row r="31" spans="2:4" x14ac:dyDescent="0.35">
      <c r="B31" s="47" t="s">
        <v>15</v>
      </c>
      <c r="C31" s="172"/>
      <c r="D31" s="150"/>
    </row>
    <row r="32" spans="2:4" ht="29" x14ac:dyDescent="0.35">
      <c r="B32" s="47" t="s">
        <v>16</v>
      </c>
      <c r="C32" s="172"/>
      <c r="D32" s="150"/>
    </row>
    <row r="33" spans="2:4" x14ac:dyDescent="0.35">
      <c r="B33" s="47" t="s">
        <v>17</v>
      </c>
      <c r="C33" s="172"/>
      <c r="D33" s="150"/>
    </row>
    <row r="34" spans="2:4" ht="29" x14ac:dyDescent="0.35">
      <c r="B34" s="47" t="s">
        <v>18</v>
      </c>
      <c r="C34" s="172"/>
      <c r="D34" s="150"/>
    </row>
    <row r="35" spans="2:4" x14ac:dyDescent="0.35">
      <c r="B35" s="47" t="s">
        <v>19</v>
      </c>
      <c r="C35" s="172"/>
      <c r="D35" s="150"/>
    </row>
    <row r="36" spans="2:4" x14ac:dyDescent="0.35">
      <c r="B36" s="47" t="s">
        <v>20</v>
      </c>
      <c r="C36" s="172"/>
      <c r="D36" s="150"/>
    </row>
    <row r="37" spans="2:4" x14ac:dyDescent="0.35">
      <c r="B37" s="47" t="s">
        <v>21</v>
      </c>
      <c r="C37" s="172"/>
      <c r="D37" s="150"/>
    </row>
    <row r="38" spans="2:4" ht="29" x14ac:dyDescent="0.35">
      <c r="B38" s="47" t="s">
        <v>22</v>
      </c>
      <c r="C38" s="172"/>
      <c r="D38" s="150"/>
    </row>
    <row r="39" spans="2:4" x14ac:dyDescent="0.35">
      <c r="B39" s="47" t="s">
        <v>23</v>
      </c>
      <c r="C39" s="172"/>
      <c r="D39" s="150"/>
    </row>
    <row r="40" spans="2:4" x14ac:dyDescent="0.35">
      <c r="B40" s="47" t="s">
        <v>664</v>
      </c>
      <c r="C40" s="172"/>
      <c r="D40" s="150"/>
    </row>
    <row r="41" spans="2:4" x14ac:dyDescent="0.35">
      <c r="B41" s="47" t="s">
        <v>24</v>
      </c>
      <c r="C41" s="172"/>
      <c r="D41" s="150"/>
    </row>
    <row r="42" spans="2:4" ht="29" x14ac:dyDescent="0.35">
      <c r="B42" s="47" t="s">
        <v>25</v>
      </c>
      <c r="C42" s="172"/>
      <c r="D42" s="150"/>
    </row>
    <row r="43" spans="2:4" x14ac:dyDescent="0.35">
      <c r="B43" s="47" t="s">
        <v>26</v>
      </c>
      <c r="C43" s="172"/>
      <c r="D43" s="150"/>
    </row>
    <row r="44" spans="2:4" x14ac:dyDescent="0.35">
      <c r="B44" s="47" t="s">
        <v>27</v>
      </c>
      <c r="C44" s="172"/>
      <c r="D44" s="150"/>
    </row>
    <row r="45" spans="2:4" x14ac:dyDescent="0.35">
      <c r="B45" s="47" t="s">
        <v>28</v>
      </c>
      <c r="C45" s="172"/>
      <c r="D45" s="150"/>
    </row>
    <row r="46" spans="2:4" x14ac:dyDescent="0.35">
      <c r="B46" s="47" t="s">
        <v>29</v>
      </c>
      <c r="C46" s="172"/>
      <c r="D46" s="150"/>
    </row>
    <row r="47" spans="2:4" x14ac:dyDescent="0.35">
      <c r="B47" s="47" t="s">
        <v>30</v>
      </c>
      <c r="C47" s="172"/>
      <c r="D47" s="150"/>
    </row>
    <row r="48" spans="2:4" x14ac:dyDescent="0.35">
      <c r="B48" s="47" t="s">
        <v>31</v>
      </c>
      <c r="C48" s="172"/>
      <c r="D48" s="150"/>
    </row>
    <row r="49" spans="2:4" ht="29" x14ac:dyDescent="0.35">
      <c r="B49" s="47" t="s">
        <v>32</v>
      </c>
      <c r="C49" s="172"/>
      <c r="D49" s="150"/>
    </row>
    <row r="50" spans="2:4" ht="29" x14ac:dyDescent="0.35">
      <c r="B50" s="47" t="s">
        <v>33</v>
      </c>
      <c r="C50" s="172"/>
      <c r="D50" s="150"/>
    </row>
    <row r="51" spans="2:4" ht="29" x14ac:dyDescent="0.35">
      <c r="B51" s="47" t="s">
        <v>34</v>
      </c>
      <c r="C51" s="172"/>
      <c r="D51" s="150"/>
    </row>
    <row r="52" spans="2:4" ht="29" x14ac:dyDescent="0.35">
      <c r="B52" s="47" t="s">
        <v>35</v>
      </c>
      <c r="C52" s="172"/>
      <c r="D52" s="150"/>
    </row>
    <row r="53" spans="2:4" ht="29" x14ac:dyDescent="0.35">
      <c r="B53" s="47" t="s">
        <v>36</v>
      </c>
      <c r="C53" s="172"/>
      <c r="D53" s="150"/>
    </row>
    <row r="54" spans="2:4" ht="29" x14ac:dyDescent="0.35">
      <c r="B54" s="47" t="s">
        <v>37</v>
      </c>
      <c r="C54" s="172"/>
      <c r="D54" s="150"/>
    </row>
    <row r="55" spans="2:4" x14ac:dyDescent="0.35">
      <c r="B55" s="47" t="s">
        <v>38</v>
      </c>
      <c r="C55" s="172"/>
      <c r="D55" s="150"/>
    </row>
    <row r="56" spans="2:4" ht="29" x14ac:dyDescent="0.35">
      <c r="B56" s="47" t="s">
        <v>39</v>
      </c>
      <c r="C56" s="172"/>
      <c r="D56" s="150"/>
    </row>
    <row r="57" spans="2:4" x14ac:dyDescent="0.35">
      <c r="B57" s="47" t="s">
        <v>40</v>
      </c>
      <c r="C57" s="172"/>
      <c r="D57" s="150"/>
    </row>
    <row r="58" spans="2:4" x14ac:dyDescent="0.35">
      <c r="B58" s="47" t="s">
        <v>41</v>
      </c>
      <c r="C58" s="172"/>
      <c r="D58" s="150"/>
    </row>
    <row r="59" spans="2:4" x14ac:dyDescent="0.35">
      <c r="B59" s="47" t="s">
        <v>42</v>
      </c>
      <c r="C59" s="172"/>
      <c r="D59" s="150"/>
    </row>
    <row r="60" spans="2:4" x14ac:dyDescent="0.35">
      <c r="B60" s="47" t="s">
        <v>43</v>
      </c>
      <c r="C60" s="172"/>
      <c r="D60" s="150"/>
    </row>
    <row r="61" spans="2:4" ht="29" x14ac:dyDescent="0.35">
      <c r="B61" s="47" t="s">
        <v>44</v>
      </c>
      <c r="C61" s="172"/>
      <c r="D61" s="150"/>
    </row>
    <row r="62" spans="2:4" ht="29" x14ac:dyDescent="0.35">
      <c r="B62" s="47" t="s">
        <v>45</v>
      </c>
      <c r="C62" s="172"/>
      <c r="D62" s="150"/>
    </row>
    <row r="63" spans="2:4" ht="29" x14ac:dyDescent="0.35">
      <c r="B63" s="47" t="s">
        <v>46</v>
      </c>
      <c r="C63" s="172"/>
      <c r="D63" s="150"/>
    </row>
    <row r="64" spans="2:4" x14ac:dyDescent="0.35">
      <c r="B64" s="47" t="s">
        <v>47</v>
      </c>
      <c r="C64" s="172"/>
      <c r="D64" s="150"/>
    </row>
    <row r="65" spans="2:4" x14ac:dyDescent="0.35">
      <c r="B65" s="47" t="s">
        <v>48</v>
      </c>
      <c r="C65" s="172"/>
      <c r="D65" s="150"/>
    </row>
    <row r="66" spans="2:4" ht="29" x14ac:dyDescent="0.35">
      <c r="B66" s="47" t="s">
        <v>49</v>
      </c>
      <c r="C66" s="172"/>
      <c r="D66" s="150"/>
    </row>
    <row r="67" spans="2:4" x14ac:dyDescent="0.35">
      <c r="B67" s="47" t="s">
        <v>50</v>
      </c>
      <c r="C67" s="172"/>
      <c r="D67" s="150"/>
    </row>
    <row r="68" spans="2:4" ht="29" x14ac:dyDescent="0.35">
      <c r="B68" s="47" t="s">
        <v>51</v>
      </c>
      <c r="C68" s="172"/>
      <c r="D68" s="150"/>
    </row>
    <row r="69" spans="2:4" ht="29" x14ac:dyDescent="0.35">
      <c r="B69" s="47" t="s">
        <v>52</v>
      </c>
      <c r="C69" s="172"/>
      <c r="D69" s="150"/>
    </row>
    <row r="70" spans="2:4" ht="29" x14ac:dyDescent="0.35">
      <c r="B70" s="47" t="s">
        <v>53</v>
      </c>
      <c r="C70" s="172"/>
      <c r="D70" s="150"/>
    </row>
    <row r="71" spans="2:4" x14ac:dyDescent="0.35">
      <c r="B71" s="47" t="s">
        <v>54</v>
      </c>
      <c r="C71" s="172"/>
      <c r="D71" s="150"/>
    </row>
    <row r="72" spans="2:4" x14ac:dyDescent="0.35">
      <c r="B72" s="47" t="s">
        <v>55</v>
      </c>
      <c r="C72" s="172"/>
      <c r="D72" s="150"/>
    </row>
    <row r="73" spans="2:4" x14ac:dyDescent="0.35">
      <c r="B73" s="47" t="s">
        <v>56</v>
      </c>
      <c r="C73" s="172"/>
      <c r="D73" s="150"/>
    </row>
    <row r="74" spans="2:4" ht="29" x14ac:dyDescent="0.35">
      <c r="B74" s="47" t="s">
        <v>57</v>
      </c>
      <c r="C74" s="172"/>
      <c r="D74" s="150"/>
    </row>
    <row r="75" spans="2:4" x14ac:dyDescent="0.35">
      <c r="B75" s="47" t="s">
        <v>58</v>
      </c>
      <c r="C75" s="172"/>
      <c r="D75" s="150"/>
    </row>
    <row r="76" spans="2:4" x14ac:dyDescent="0.35">
      <c r="B76" s="47" t="s">
        <v>59</v>
      </c>
      <c r="C76" s="172"/>
      <c r="D76" s="150"/>
    </row>
    <row r="77" spans="2:4" ht="29" x14ac:dyDescent="0.35">
      <c r="B77" s="47" t="s">
        <v>60</v>
      </c>
      <c r="C77" s="172"/>
      <c r="D77" s="150"/>
    </row>
    <row r="78" spans="2:4" x14ac:dyDescent="0.35">
      <c r="B78" s="47" t="s">
        <v>61</v>
      </c>
      <c r="C78" s="172"/>
      <c r="D78" s="150"/>
    </row>
    <row r="79" spans="2:4" x14ac:dyDescent="0.35">
      <c r="B79" s="47" t="s">
        <v>62</v>
      </c>
      <c r="C79" s="171"/>
      <c r="D79" s="151"/>
    </row>
    <row r="80" spans="2:4" ht="30.65" customHeight="1" x14ac:dyDescent="0.35">
      <c r="B80" s="47" t="s">
        <v>63</v>
      </c>
      <c r="C80" s="170" t="s">
        <v>635</v>
      </c>
      <c r="D80" s="149" t="s">
        <v>671</v>
      </c>
    </row>
    <row r="81" spans="2:4" ht="30.65" customHeight="1" x14ac:dyDescent="0.35">
      <c r="B81" s="47" t="s">
        <v>64</v>
      </c>
      <c r="C81" s="172"/>
      <c r="D81" s="150"/>
    </row>
    <row r="82" spans="2:4" ht="30.65" customHeight="1" x14ac:dyDescent="0.35">
      <c r="B82" s="47" t="s">
        <v>65</v>
      </c>
      <c r="C82" s="172"/>
      <c r="D82" s="150"/>
    </row>
    <row r="83" spans="2:4" ht="30.65" customHeight="1" x14ac:dyDescent="0.35">
      <c r="B83" s="47" t="s">
        <v>66</v>
      </c>
      <c r="C83" s="172"/>
      <c r="D83" s="150"/>
    </row>
    <row r="84" spans="2:4" ht="30.65" customHeight="1" x14ac:dyDescent="0.35">
      <c r="B84" s="47" t="s">
        <v>67</v>
      </c>
      <c r="C84" s="171"/>
      <c r="D84" s="151"/>
    </row>
    <row r="85" spans="2:4" x14ac:dyDescent="0.35">
      <c r="B85" s="47" t="s">
        <v>68</v>
      </c>
      <c r="C85" s="170" t="s">
        <v>636</v>
      </c>
      <c r="D85" s="149" t="s">
        <v>672</v>
      </c>
    </row>
    <row r="86" spans="2:4" x14ac:dyDescent="0.35">
      <c r="B86" s="47" t="s">
        <v>69</v>
      </c>
      <c r="C86" s="172"/>
      <c r="D86" s="150"/>
    </row>
    <row r="87" spans="2:4" ht="29" x14ac:dyDescent="0.35">
      <c r="B87" s="47" t="s">
        <v>70</v>
      </c>
      <c r="C87" s="172"/>
      <c r="D87" s="150"/>
    </row>
    <row r="88" spans="2:4" x14ac:dyDescent="0.35">
      <c r="B88" s="47" t="s">
        <v>71</v>
      </c>
      <c r="C88" s="171"/>
      <c r="D88" s="151"/>
    </row>
    <row r="89" spans="2:4" ht="318.64999999999998" customHeight="1" x14ac:dyDescent="0.35">
      <c r="B89" s="47" t="s">
        <v>72</v>
      </c>
      <c r="C89" s="45" t="s">
        <v>72</v>
      </c>
      <c r="D89" s="46" t="s">
        <v>674</v>
      </c>
    </row>
    <row r="90" spans="2:4" ht="195" customHeight="1" x14ac:dyDescent="0.35">
      <c r="B90" s="47" t="s">
        <v>73</v>
      </c>
      <c r="C90" s="45" t="s">
        <v>73</v>
      </c>
      <c r="D90" s="46" t="s">
        <v>675</v>
      </c>
    </row>
    <row r="91" spans="2:4" x14ac:dyDescent="0.35">
      <c r="B91" s="47" t="s">
        <v>74</v>
      </c>
      <c r="C91" s="170" t="s">
        <v>637</v>
      </c>
      <c r="D91" s="149" t="s">
        <v>676</v>
      </c>
    </row>
    <row r="92" spans="2:4" x14ac:dyDescent="0.35">
      <c r="B92" s="47" t="s">
        <v>75</v>
      </c>
      <c r="C92" s="171"/>
      <c r="D92" s="151"/>
    </row>
    <row r="93" spans="2:4" x14ac:dyDescent="0.35">
      <c r="B93" s="47" t="s">
        <v>76</v>
      </c>
      <c r="C93" s="170" t="s">
        <v>638</v>
      </c>
      <c r="D93" s="149" t="s">
        <v>677</v>
      </c>
    </row>
    <row r="94" spans="2:4" x14ac:dyDescent="0.35">
      <c r="B94" s="47" t="s">
        <v>77</v>
      </c>
      <c r="C94" s="172"/>
      <c r="D94" s="150"/>
    </row>
    <row r="95" spans="2:4" x14ac:dyDescent="0.35">
      <c r="B95" s="47" t="s">
        <v>78</v>
      </c>
      <c r="C95" s="172"/>
      <c r="D95" s="150"/>
    </row>
    <row r="96" spans="2:4" x14ac:dyDescent="0.35">
      <c r="B96" s="47" t="s">
        <v>79</v>
      </c>
      <c r="C96" s="172"/>
      <c r="D96" s="150"/>
    </row>
    <row r="97" spans="2:4" ht="29" x14ac:dyDescent="0.35">
      <c r="B97" s="47" t="s">
        <v>80</v>
      </c>
      <c r="C97" s="172"/>
      <c r="D97" s="150"/>
    </row>
    <row r="98" spans="2:4" x14ac:dyDescent="0.35">
      <c r="B98" s="47" t="s">
        <v>81</v>
      </c>
      <c r="C98" s="171"/>
      <c r="D98" s="151"/>
    </row>
    <row r="99" spans="2:4" ht="53.15" customHeight="1" x14ac:dyDescent="0.35">
      <c r="B99" s="47" t="s">
        <v>82</v>
      </c>
      <c r="C99" s="170" t="s">
        <v>639</v>
      </c>
      <c r="D99" s="149" t="s">
        <v>678</v>
      </c>
    </row>
    <row r="100" spans="2:4" ht="53.15" customHeight="1" x14ac:dyDescent="0.35">
      <c r="B100" s="47" t="s">
        <v>83</v>
      </c>
      <c r="C100" s="172"/>
      <c r="D100" s="150"/>
    </row>
    <row r="101" spans="2:4" ht="53.15" customHeight="1" x14ac:dyDescent="0.35">
      <c r="B101" s="47" t="s">
        <v>84</v>
      </c>
      <c r="C101" s="172"/>
      <c r="D101" s="150"/>
    </row>
    <row r="102" spans="2:4" ht="53.15" customHeight="1" x14ac:dyDescent="0.35">
      <c r="B102" s="47" t="s">
        <v>85</v>
      </c>
      <c r="C102" s="172"/>
      <c r="D102" s="150"/>
    </row>
    <row r="103" spans="2:4" ht="53.15" customHeight="1" x14ac:dyDescent="0.35">
      <c r="B103" s="47" t="s">
        <v>86</v>
      </c>
      <c r="C103" s="172"/>
      <c r="D103" s="150"/>
    </row>
    <row r="104" spans="2:4" ht="53.15" customHeight="1" x14ac:dyDescent="0.35">
      <c r="B104" s="47" t="s">
        <v>87</v>
      </c>
      <c r="C104" s="171"/>
      <c r="D104" s="151"/>
    </row>
    <row r="105" spans="2:4" ht="43" customHeight="1" x14ac:dyDescent="0.35">
      <c r="B105" s="47" t="s">
        <v>88</v>
      </c>
      <c r="C105" s="170" t="s">
        <v>640</v>
      </c>
      <c r="D105" s="149" t="s">
        <v>679</v>
      </c>
    </row>
    <row r="106" spans="2:4" ht="43" customHeight="1" x14ac:dyDescent="0.35">
      <c r="B106" s="47" t="s">
        <v>89</v>
      </c>
      <c r="C106" s="172"/>
      <c r="D106" s="150"/>
    </row>
    <row r="107" spans="2:4" ht="43" customHeight="1" x14ac:dyDescent="0.35">
      <c r="B107" s="47" t="s">
        <v>90</v>
      </c>
      <c r="C107" s="171"/>
      <c r="D107" s="151"/>
    </row>
    <row r="108" spans="2:4" ht="52.5" customHeight="1" x14ac:dyDescent="0.35">
      <c r="B108" s="47" t="s">
        <v>91</v>
      </c>
      <c r="C108" s="170" t="s">
        <v>641</v>
      </c>
      <c r="D108" s="149" t="s">
        <v>680</v>
      </c>
    </row>
    <row r="109" spans="2:4" ht="52.5" customHeight="1" x14ac:dyDescent="0.35">
      <c r="B109" s="47" t="s">
        <v>93</v>
      </c>
      <c r="C109" s="171"/>
      <c r="D109" s="151"/>
    </row>
    <row r="110" spans="2:4" ht="64.5" customHeight="1" x14ac:dyDescent="0.35">
      <c r="B110" s="47" t="s">
        <v>94</v>
      </c>
      <c r="C110" s="170" t="s">
        <v>94</v>
      </c>
      <c r="D110" s="149" t="s">
        <v>681</v>
      </c>
    </row>
    <row r="111" spans="2:4" ht="64.5" customHeight="1" x14ac:dyDescent="0.35">
      <c r="B111" s="47" t="s">
        <v>95</v>
      </c>
      <c r="C111" s="171"/>
      <c r="D111" s="151"/>
    </row>
    <row r="112" spans="2:4" ht="89.5" customHeight="1" x14ac:dyDescent="0.35">
      <c r="B112" s="47" t="s">
        <v>96</v>
      </c>
      <c r="C112" s="170" t="s">
        <v>642</v>
      </c>
      <c r="D112" s="149" t="s">
        <v>682</v>
      </c>
    </row>
    <row r="113" spans="2:4" ht="89.5" customHeight="1" x14ac:dyDescent="0.35">
      <c r="B113" s="47" t="s">
        <v>97</v>
      </c>
      <c r="C113" s="171"/>
      <c r="D113" s="151"/>
    </row>
    <row r="114" spans="2:4" ht="75.650000000000006" customHeight="1" x14ac:dyDescent="0.35">
      <c r="B114" s="47" t="s">
        <v>98</v>
      </c>
      <c r="C114" s="170" t="s">
        <v>643</v>
      </c>
      <c r="D114" s="149" t="s">
        <v>683</v>
      </c>
    </row>
    <row r="115" spans="2:4" ht="75.650000000000006" customHeight="1" x14ac:dyDescent="0.35">
      <c r="B115" s="47" t="s">
        <v>99</v>
      </c>
      <c r="C115" s="172"/>
      <c r="D115" s="150"/>
    </row>
    <row r="116" spans="2:4" ht="75.650000000000006" customHeight="1" x14ac:dyDescent="0.35">
      <c r="B116" s="47" t="s">
        <v>100</v>
      </c>
      <c r="C116" s="171"/>
      <c r="D116" s="151"/>
    </row>
    <row r="117" spans="2:4" ht="52" customHeight="1" x14ac:dyDescent="0.35">
      <c r="B117" s="47" t="s">
        <v>101</v>
      </c>
      <c r="C117" s="170" t="s">
        <v>644</v>
      </c>
      <c r="D117" s="149" t="s">
        <v>684</v>
      </c>
    </row>
    <row r="118" spans="2:4" ht="52" customHeight="1" x14ac:dyDescent="0.35">
      <c r="B118" s="47" t="s">
        <v>102</v>
      </c>
      <c r="C118" s="172"/>
      <c r="D118" s="150"/>
    </row>
    <row r="119" spans="2:4" ht="52" customHeight="1" x14ac:dyDescent="0.35">
      <c r="B119" s="47" t="s">
        <v>103</v>
      </c>
      <c r="C119" s="171"/>
      <c r="D119" s="151"/>
    </row>
    <row r="120" spans="2:4" x14ac:dyDescent="0.35">
      <c r="B120" s="47" t="s">
        <v>104</v>
      </c>
      <c r="C120" s="170" t="s">
        <v>645</v>
      </c>
      <c r="D120" s="149" t="s">
        <v>685</v>
      </c>
    </row>
    <row r="121" spans="2:4" ht="29" x14ac:dyDescent="0.35">
      <c r="B121" s="47" t="s">
        <v>105</v>
      </c>
      <c r="C121" s="171"/>
      <c r="D121" s="151"/>
    </row>
    <row r="122" spans="2:4" ht="35.15" customHeight="1" x14ac:dyDescent="0.35">
      <c r="B122" s="47" t="s">
        <v>106</v>
      </c>
      <c r="C122" s="170" t="s">
        <v>646</v>
      </c>
      <c r="D122" s="149" t="s">
        <v>739</v>
      </c>
    </row>
    <row r="123" spans="2:4" ht="35.15" customHeight="1" x14ac:dyDescent="0.35">
      <c r="B123" s="47" t="s">
        <v>107</v>
      </c>
      <c r="C123" s="172"/>
      <c r="D123" s="150"/>
    </row>
    <row r="124" spans="2:4" ht="35.15" customHeight="1" x14ac:dyDescent="0.35">
      <c r="B124" s="47" t="s">
        <v>108</v>
      </c>
      <c r="C124" s="171"/>
      <c r="D124" s="151"/>
    </row>
    <row r="125" spans="2:4" ht="41.15" customHeight="1" x14ac:dyDescent="0.35">
      <c r="B125" s="47" t="s">
        <v>109</v>
      </c>
      <c r="C125" s="170" t="s">
        <v>112</v>
      </c>
      <c r="D125" s="149" t="s">
        <v>686</v>
      </c>
    </row>
    <row r="126" spans="2:4" ht="41.15" customHeight="1" x14ac:dyDescent="0.35">
      <c r="B126" s="47" t="s">
        <v>110</v>
      </c>
      <c r="C126" s="172"/>
      <c r="D126" s="150"/>
    </row>
    <row r="127" spans="2:4" ht="41.15" customHeight="1" x14ac:dyDescent="0.35">
      <c r="B127" s="47" t="s">
        <v>111</v>
      </c>
      <c r="C127" s="172"/>
      <c r="D127" s="150"/>
    </row>
    <row r="128" spans="2:4" ht="41.15" customHeight="1" x14ac:dyDescent="0.35">
      <c r="B128" s="47" t="s">
        <v>112</v>
      </c>
      <c r="C128" s="171"/>
      <c r="D128" s="151"/>
    </row>
    <row r="129" spans="2:4" x14ac:dyDescent="0.35">
      <c r="B129" s="47" t="s">
        <v>92</v>
      </c>
      <c r="C129" s="45" t="s">
        <v>667</v>
      </c>
      <c r="D129" s="46"/>
    </row>
    <row r="130" spans="2:4" x14ac:dyDescent="0.35"/>
    <row r="131" spans="2:4" x14ac:dyDescent="0.35"/>
  </sheetData>
  <sheetProtection algorithmName="SHA-512" hashValue="GghYZz/P96Xp7WgASYXXqwasgWHV+8N2U8Ow1bgfa4i74eHBMc5Mf6n0g+e8ABsZdhjSK2kOoQzK6jiA6lLIng==" saltValue="gf31C3WNjbcFI60LhvAxxw==" spinCount="100000" sheet="1" objects="1" scenarios="1" selectLockedCells="1" selectUnlockedCells="1"/>
  <mergeCells count="34">
    <mergeCell ref="D125:D128"/>
    <mergeCell ref="D91:D92"/>
    <mergeCell ref="D93:D98"/>
    <mergeCell ref="D99:D104"/>
    <mergeCell ref="D105:D107"/>
    <mergeCell ref="D108:D109"/>
    <mergeCell ref="D110:D111"/>
    <mergeCell ref="D112:D113"/>
    <mergeCell ref="D114:D116"/>
    <mergeCell ref="D117:D119"/>
    <mergeCell ref="D120:D121"/>
    <mergeCell ref="D122:D124"/>
    <mergeCell ref="C114:C116"/>
    <mergeCell ref="C117:C119"/>
    <mergeCell ref="C120:C121"/>
    <mergeCell ref="C122:C124"/>
    <mergeCell ref="C125:C128"/>
    <mergeCell ref="D16:D22"/>
    <mergeCell ref="D23:D28"/>
    <mergeCell ref="D29:D79"/>
    <mergeCell ref="D80:D84"/>
    <mergeCell ref="D85:D88"/>
    <mergeCell ref="C112:C113"/>
    <mergeCell ref="C16:C22"/>
    <mergeCell ref="C23:C28"/>
    <mergeCell ref="C29:C79"/>
    <mergeCell ref="C80:C84"/>
    <mergeCell ref="C85:C88"/>
    <mergeCell ref="C91:C92"/>
    <mergeCell ref="C93:C98"/>
    <mergeCell ref="C99:C104"/>
    <mergeCell ref="C105:C107"/>
    <mergeCell ref="C108:C109"/>
    <mergeCell ref="C110:C111"/>
  </mergeCells>
  <hyperlinks>
    <hyperlink ref="B9" r:id="rId1" display="https://www.abs.gov.au/AUSSTATS/abs@.nsf/DetailsPage/1292.02006 (Revision 2.0)?OpenDocument" xr:uid="{642AAE02-A4DC-4735-8F4F-7A229213AD4F}"/>
  </hyperlinks>
  <pageMargins left="0.7" right="0.7" top="0.75" bottom="0.75" header="0.3" footer="0.3"/>
  <pageSetup paperSize="9"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D2D8D-CE0A-4732-B2A4-622AAF6084EF}">
  <sheetPr codeName="Sheet6">
    <tabColor rgb="FF92D050"/>
  </sheetPr>
  <dimension ref="A1:K124"/>
  <sheetViews>
    <sheetView showGridLines="0" zoomScaleNormal="100" workbookViewId="0">
      <selection sqref="A1:XFD1048576"/>
    </sheetView>
  </sheetViews>
  <sheetFormatPr defaultColWidth="0" defaultRowHeight="14.5" zeroHeight="1" x14ac:dyDescent="0.35"/>
  <cols>
    <col min="1" max="1" width="1.54296875" style="1" customWidth="1"/>
    <col min="2" max="2" width="14" style="1" customWidth="1"/>
    <col min="3" max="3" width="38.7265625" style="1" bestFit="1" customWidth="1"/>
    <col min="4" max="4" width="1" style="1" customWidth="1"/>
    <col min="5" max="5" width="37.1796875" style="1" customWidth="1"/>
    <col min="6" max="7" width="14.81640625" style="1" customWidth="1"/>
    <col min="8" max="8" width="33.6328125" style="1" customWidth="1"/>
    <col min="9" max="9" width="2.453125" style="1" customWidth="1"/>
    <col min="10" max="11" width="0" style="1" hidden="1" customWidth="1"/>
    <col min="12" max="16384" width="8.7265625" style="1" hidden="1"/>
  </cols>
  <sheetData>
    <row r="1" spans="1:9" x14ac:dyDescent="0.35">
      <c r="A1" s="37"/>
      <c r="B1" s="37"/>
      <c r="C1" s="38"/>
      <c r="D1" s="38"/>
      <c r="E1" s="37"/>
      <c r="F1" s="37"/>
      <c r="G1" s="37"/>
      <c r="H1" s="38"/>
      <c r="I1" s="38"/>
    </row>
    <row r="2" spans="1:9" ht="23.5" x14ac:dyDescent="0.35">
      <c r="A2" s="37"/>
      <c r="B2" s="43" t="s">
        <v>124</v>
      </c>
      <c r="C2" s="38"/>
      <c r="D2" s="38"/>
      <c r="E2" s="38"/>
      <c r="F2" s="38"/>
      <c r="G2" s="38"/>
      <c r="H2" s="38"/>
      <c r="I2" s="38"/>
    </row>
    <row r="3" spans="1:9" x14ac:dyDescent="0.35">
      <c r="D3" s="36"/>
    </row>
    <row r="4" spans="1:9" ht="21" x14ac:dyDescent="0.35">
      <c r="B4" s="41" t="s">
        <v>656</v>
      </c>
      <c r="D4" s="36"/>
      <c r="G4" s="41" t="s">
        <v>655</v>
      </c>
    </row>
    <row r="5" spans="1:9" x14ac:dyDescent="0.35">
      <c r="B5" s="1" t="s">
        <v>796</v>
      </c>
      <c r="D5" s="36"/>
      <c r="G5" s="2"/>
      <c r="H5" s="39" t="s">
        <v>647</v>
      </c>
    </row>
    <row r="6" spans="1:9" x14ac:dyDescent="0.35">
      <c r="D6" s="36"/>
    </row>
    <row r="7" spans="1:9" ht="21" x14ac:dyDescent="0.35">
      <c r="B7" s="41" t="s">
        <v>634</v>
      </c>
      <c r="E7" s="41" t="s">
        <v>666</v>
      </c>
    </row>
    <row r="8" spans="1:9" x14ac:dyDescent="0.35"/>
    <row r="9" spans="1:9" x14ac:dyDescent="0.35">
      <c r="B9" s="42" t="s">
        <v>135</v>
      </c>
      <c r="C9" s="42" t="s">
        <v>630</v>
      </c>
      <c r="E9" s="42" t="s">
        <v>768</v>
      </c>
      <c r="F9" s="42" t="s">
        <v>134</v>
      </c>
      <c r="G9" s="42" t="s">
        <v>135</v>
      </c>
      <c r="H9" s="42" t="s">
        <v>630</v>
      </c>
    </row>
    <row r="10" spans="1:9" x14ac:dyDescent="0.35">
      <c r="B10" s="33">
        <v>10</v>
      </c>
      <c r="C10" s="3" t="s">
        <v>631</v>
      </c>
      <c r="E10" s="3" t="s">
        <v>0</v>
      </c>
      <c r="F10" s="34">
        <f>INDEX('IOIG(2015)'!$A$6:$A$120,MATCH(Mapping!$E10,'IOIG(2015)'!$B$6:$B$120,0))</f>
        <v>101</v>
      </c>
      <c r="G10" s="34">
        <f>INDEX('IOIG(2015)'!$C$6:$C$120,MATCH(Mapping!$E10,'IOIG(2015)'!$B$6:$B$120,0))</f>
        <v>10</v>
      </c>
      <c r="H10" s="35" t="str">
        <f t="shared" ref="H10:H33" si="0">VLOOKUP($G10,$B:$C,2,0)</f>
        <v>Agriculture, Forestry and Fishing</v>
      </c>
    </row>
    <row r="11" spans="1:9" x14ac:dyDescent="0.35">
      <c r="B11" s="33">
        <v>20</v>
      </c>
      <c r="C11" s="3" t="s">
        <v>632</v>
      </c>
      <c r="E11" s="3" t="s">
        <v>1</v>
      </c>
      <c r="F11" s="34">
        <f>INDEX('IOIG(2015)'!$A$6:$A$120,MATCH(Mapping!$E11,'IOIG(2015)'!$B$6:$B$120,0))</f>
        <v>102</v>
      </c>
      <c r="G11" s="34">
        <f>INDEX('IOIG(2015)'!$C$6:$C$120,MATCH(Mapping!$E11,'IOIG(2015)'!$B$6:$B$120,0))</f>
        <v>10</v>
      </c>
      <c r="H11" s="35" t="str">
        <f t="shared" si="0"/>
        <v>Agriculture, Forestry and Fishing</v>
      </c>
    </row>
    <row r="12" spans="1:9" x14ac:dyDescent="0.35">
      <c r="B12" s="33">
        <v>30</v>
      </c>
      <c r="C12" s="3" t="s">
        <v>633</v>
      </c>
      <c r="E12" s="3" t="s">
        <v>2</v>
      </c>
      <c r="F12" s="34">
        <f>INDEX('IOIG(2015)'!$A$6:$A$120,MATCH(Mapping!$E12,'IOIG(2015)'!$B$6:$B$120,0))</f>
        <v>103</v>
      </c>
      <c r="G12" s="34">
        <f>INDEX('IOIG(2015)'!$C$6:$C$120,MATCH(Mapping!$E12,'IOIG(2015)'!$B$6:$B$120,0))</f>
        <v>10</v>
      </c>
      <c r="H12" s="35" t="str">
        <f t="shared" si="0"/>
        <v>Agriculture, Forestry and Fishing</v>
      </c>
    </row>
    <row r="13" spans="1:9" x14ac:dyDescent="0.35">
      <c r="B13" s="33">
        <v>40</v>
      </c>
      <c r="C13" s="3" t="s">
        <v>635</v>
      </c>
      <c r="E13" s="3" t="s">
        <v>3</v>
      </c>
      <c r="F13" s="34">
        <f>INDEX('IOIG(2015)'!$A$6:$A$120,MATCH(Mapping!$E13,'IOIG(2015)'!$B$6:$B$120,0))</f>
        <v>201</v>
      </c>
      <c r="G13" s="34">
        <f>INDEX('IOIG(2015)'!$C$6:$C$120,MATCH(Mapping!$E13,'IOIG(2015)'!$B$6:$B$120,0))</f>
        <v>10</v>
      </c>
      <c r="H13" s="35" t="str">
        <f t="shared" si="0"/>
        <v>Agriculture, Forestry and Fishing</v>
      </c>
    </row>
    <row r="14" spans="1:9" x14ac:dyDescent="0.35">
      <c r="B14" s="33">
        <v>50</v>
      </c>
      <c r="C14" s="3" t="s">
        <v>636</v>
      </c>
      <c r="E14" s="3" t="s">
        <v>4</v>
      </c>
      <c r="F14" s="34">
        <f>INDEX('IOIG(2015)'!$A$6:$A$120,MATCH(Mapping!$E14,'IOIG(2015)'!$B$6:$B$120,0))</f>
        <v>301</v>
      </c>
      <c r="G14" s="34">
        <f>INDEX('IOIG(2015)'!$C$6:$C$120,MATCH(Mapping!$E14,'IOIG(2015)'!$B$6:$B$120,0))</f>
        <v>10</v>
      </c>
      <c r="H14" s="35" t="str">
        <f t="shared" si="0"/>
        <v>Agriculture, Forestry and Fishing</v>
      </c>
    </row>
    <row r="15" spans="1:9" x14ac:dyDescent="0.35">
      <c r="B15" s="33">
        <v>60</v>
      </c>
      <c r="C15" s="3" t="s">
        <v>72</v>
      </c>
      <c r="E15" s="3" t="s">
        <v>5</v>
      </c>
      <c r="F15" s="34">
        <f>INDEX('IOIG(2015)'!$A$6:$A$120,MATCH(Mapping!$E15,'IOIG(2015)'!$B$6:$B$120,0))</f>
        <v>401</v>
      </c>
      <c r="G15" s="34">
        <f>INDEX('IOIG(2015)'!$C$6:$C$120,MATCH(Mapping!$E15,'IOIG(2015)'!$B$6:$B$120,0))</f>
        <v>10</v>
      </c>
      <c r="H15" s="35" t="str">
        <f t="shared" si="0"/>
        <v>Agriculture, Forestry and Fishing</v>
      </c>
    </row>
    <row r="16" spans="1:9" x14ac:dyDescent="0.35">
      <c r="B16" s="33">
        <v>70</v>
      </c>
      <c r="C16" s="3" t="s">
        <v>73</v>
      </c>
      <c r="E16" s="3" t="s">
        <v>6</v>
      </c>
      <c r="F16" s="34">
        <f>INDEX('IOIG(2015)'!$A$6:$A$120,MATCH(Mapping!$E16,'IOIG(2015)'!$B$6:$B$120,0))</f>
        <v>501</v>
      </c>
      <c r="G16" s="34">
        <f>INDEX('IOIG(2015)'!$C$6:$C$120,MATCH(Mapping!$E16,'IOIG(2015)'!$B$6:$B$120,0))</f>
        <v>10</v>
      </c>
      <c r="H16" s="35" t="str">
        <f t="shared" si="0"/>
        <v>Agriculture, Forestry and Fishing</v>
      </c>
    </row>
    <row r="17" spans="2:8" x14ac:dyDescent="0.35">
      <c r="B17" s="33">
        <v>80</v>
      </c>
      <c r="C17" s="3" t="s">
        <v>637</v>
      </c>
      <c r="E17" s="3" t="s">
        <v>7</v>
      </c>
      <c r="F17" s="34">
        <f>INDEX('IOIG(2015)'!$A$6:$A$120,MATCH(Mapping!$E17,'IOIG(2015)'!$B$6:$B$120,0))</f>
        <v>601</v>
      </c>
      <c r="G17" s="34">
        <f>INDEX('IOIG(2015)'!$C$6:$C$120,MATCH(Mapping!$E17,'IOIG(2015)'!$B$6:$B$120,0))</f>
        <v>20</v>
      </c>
      <c r="H17" s="35" t="str">
        <f t="shared" si="0"/>
        <v>Mining</v>
      </c>
    </row>
    <row r="18" spans="2:8" x14ac:dyDescent="0.35">
      <c r="B18" s="33">
        <v>90</v>
      </c>
      <c r="C18" s="3" t="s">
        <v>638</v>
      </c>
      <c r="E18" s="3" t="s">
        <v>8</v>
      </c>
      <c r="F18" s="34">
        <f>INDEX('IOIG(2015)'!$A$6:$A$120,MATCH(Mapping!$E18,'IOIG(2015)'!$B$6:$B$120,0))</f>
        <v>701</v>
      </c>
      <c r="G18" s="34">
        <f>INDEX('IOIG(2015)'!$C$6:$C$120,MATCH(Mapping!$E18,'IOIG(2015)'!$B$6:$B$120,0))</f>
        <v>20</v>
      </c>
      <c r="H18" s="35" t="str">
        <f t="shared" si="0"/>
        <v>Mining</v>
      </c>
    </row>
    <row r="19" spans="2:8" x14ac:dyDescent="0.35">
      <c r="B19" s="33">
        <v>100</v>
      </c>
      <c r="C19" s="3" t="s">
        <v>639</v>
      </c>
      <c r="E19" s="3" t="s">
        <v>9</v>
      </c>
      <c r="F19" s="34">
        <f>INDEX('IOIG(2015)'!$A$6:$A$120,MATCH(Mapping!$E19,'IOIG(2015)'!$B$6:$B$120,0))</f>
        <v>801</v>
      </c>
      <c r="G19" s="34">
        <f>INDEX('IOIG(2015)'!$C$6:$C$120,MATCH(Mapping!$E19,'IOIG(2015)'!$B$6:$B$120,0))</f>
        <v>20</v>
      </c>
      <c r="H19" s="35" t="str">
        <f t="shared" si="0"/>
        <v>Mining</v>
      </c>
    </row>
    <row r="20" spans="2:8" x14ac:dyDescent="0.35">
      <c r="B20" s="33">
        <v>110</v>
      </c>
      <c r="C20" s="3" t="s">
        <v>640</v>
      </c>
      <c r="E20" s="3" t="s">
        <v>10</v>
      </c>
      <c r="F20" s="34">
        <f>INDEX('IOIG(2015)'!$A$6:$A$120,MATCH(Mapping!$E20,'IOIG(2015)'!$B$6:$B$120,0))</f>
        <v>802</v>
      </c>
      <c r="G20" s="34">
        <f>INDEX('IOIG(2015)'!$C$6:$C$120,MATCH(Mapping!$E20,'IOIG(2015)'!$B$6:$B$120,0))</f>
        <v>20</v>
      </c>
      <c r="H20" s="35" t="str">
        <f t="shared" si="0"/>
        <v>Mining</v>
      </c>
    </row>
    <row r="21" spans="2:8" x14ac:dyDescent="0.35">
      <c r="B21" s="33">
        <v>120</v>
      </c>
      <c r="C21" s="3" t="s">
        <v>641</v>
      </c>
      <c r="E21" s="3" t="s">
        <v>11</v>
      </c>
      <c r="F21" s="34">
        <f>INDEX('IOIG(2015)'!$A$6:$A$120,MATCH(Mapping!$E21,'IOIG(2015)'!$B$6:$B$120,0))</f>
        <v>901</v>
      </c>
      <c r="G21" s="34">
        <f>INDEX('IOIG(2015)'!$C$6:$C$120,MATCH(Mapping!$E21,'IOIG(2015)'!$B$6:$B$120,0))</f>
        <v>20</v>
      </c>
      <c r="H21" s="35" t="str">
        <f t="shared" si="0"/>
        <v>Mining</v>
      </c>
    </row>
    <row r="22" spans="2:8" x14ac:dyDescent="0.35">
      <c r="B22" s="33">
        <v>130</v>
      </c>
      <c r="C22" s="3" t="s">
        <v>94</v>
      </c>
      <c r="E22" s="3" t="s">
        <v>12</v>
      </c>
      <c r="F22" s="34">
        <f>INDEX('IOIG(2015)'!$A$6:$A$120,MATCH(Mapping!$E22,'IOIG(2015)'!$B$6:$B$120,0))</f>
        <v>1001</v>
      </c>
      <c r="G22" s="34">
        <f>INDEX('IOIG(2015)'!$C$6:$C$120,MATCH(Mapping!$E22,'IOIG(2015)'!$B$6:$B$120,0))</f>
        <v>20</v>
      </c>
      <c r="H22" s="35" t="str">
        <f t="shared" si="0"/>
        <v>Mining</v>
      </c>
    </row>
    <row r="23" spans="2:8" x14ac:dyDescent="0.35">
      <c r="B23" s="33">
        <v>140</v>
      </c>
      <c r="C23" s="3" t="s">
        <v>642</v>
      </c>
      <c r="E23" s="3" t="s">
        <v>13</v>
      </c>
      <c r="F23" s="34">
        <f>INDEX('IOIG(2015)'!$A$6:$A$120,MATCH(Mapping!$E23,'IOIG(2015)'!$B$6:$B$120,0))</f>
        <v>1101</v>
      </c>
      <c r="G23" s="34">
        <f>INDEX('IOIG(2015)'!$C$6:$C$120,MATCH(Mapping!$E23,'IOIG(2015)'!$B$6:$B$120,0))</f>
        <v>30</v>
      </c>
      <c r="H23" s="35" t="str">
        <f t="shared" si="0"/>
        <v>Manufacturing</v>
      </c>
    </row>
    <row r="24" spans="2:8" x14ac:dyDescent="0.35">
      <c r="B24" s="33">
        <v>150</v>
      </c>
      <c r="C24" s="3" t="s">
        <v>643</v>
      </c>
      <c r="E24" s="3" t="s">
        <v>14</v>
      </c>
      <c r="F24" s="34">
        <f>INDEX('IOIG(2015)'!$A$6:$A$120,MATCH(Mapping!$E24,'IOIG(2015)'!$B$6:$B$120,0))</f>
        <v>1102</v>
      </c>
      <c r="G24" s="34">
        <f>INDEX('IOIG(2015)'!$C$6:$C$120,MATCH(Mapping!$E24,'IOIG(2015)'!$B$6:$B$120,0))</f>
        <v>30</v>
      </c>
      <c r="H24" s="35" t="str">
        <f t="shared" si="0"/>
        <v>Manufacturing</v>
      </c>
    </row>
    <row r="25" spans="2:8" x14ac:dyDescent="0.35">
      <c r="B25" s="33">
        <v>160</v>
      </c>
      <c r="C25" s="3" t="s">
        <v>644</v>
      </c>
      <c r="E25" s="3" t="s">
        <v>15</v>
      </c>
      <c r="F25" s="34">
        <f>INDEX('IOIG(2015)'!$A$6:$A$120,MATCH(Mapping!$E25,'IOIG(2015)'!$B$6:$B$120,0))</f>
        <v>1103</v>
      </c>
      <c r="G25" s="34">
        <f>INDEX('IOIG(2015)'!$C$6:$C$120,MATCH(Mapping!$E25,'IOIG(2015)'!$B$6:$B$120,0))</f>
        <v>30</v>
      </c>
      <c r="H25" s="35" t="str">
        <f t="shared" si="0"/>
        <v>Manufacturing</v>
      </c>
    </row>
    <row r="26" spans="2:8" x14ac:dyDescent="0.35">
      <c r="B26" s="33">
        <v>170</v>
      </c>
      <c r="C26" s="3" t="s">
        <v>645</v>
      </c>
      <c r="E26" s="3" t="s">
        <v>16</v>
      </c>
      <c r="F26" s="34">
        <f>INDEX('IOIG(2015)'!$A$6:$A$120,MATCH(Mapping!$E26,'IOIG(2015)'!$B$6:$B$120,0))</f>
        <v>1104</v>
      </c>
      <c r="G26" s="34">
        <f>INDEX('IOIG(2015)'!$C$6:$C$120,MATCH(Mapping!$E26,'IOIG(2015)'!$B$6:$B$120,0))</f>
        <v>30</v>
      </c>
      <c r="H26" s="35" t="str">
        <f t="shared" si="0"/>
        <v>Manufacturing</v>
      </c>
    </row>
    <row r="27" spans="2:8" x14ac:dyDescent="0.35">
      <c r="B27" s="33">
        <v>180</v>
      </c>
      <c r="C27" s="3" t="s">
        <v>646</v>
      </c>
      <c r="E27" s="3" t="s">
        <v>17</v>
      </c>
      <c r="F27" s="34">
        <f>INDEX('IOIG(2015)'!$A$6:$A$120,MATCH(Mapping!$E27,'IOIG(2015)'!$B$6:$B$120,0))</f>
        <v>1105</v>
      </c>
      <c r="G27" s="34">
        <f>INDEX('IOIG(2015)'!$C$6:$C$120,MATCH(Mapping!$E27,'IOIG(2015)'!$B$6:$B$120,0))</f>
        <v>30</v>
      </c>
      <c r="H27" s="35" t="str">
        <f t="shared" si="0"/>
        <v>Manufacturing</v>
      </c>
    </row>
    <row r="28" spans="2:8" x14ac:dyDescent="0.35">
      <c r="B28" s="33">
        <v>190</v>
      </c>
      <c r="C28" s="3" t="s">
        <v>112</v>
      </c>
      <c r="E28" s="3" t="s">
        <v>18</v>
      </c>
      <c r="F28" s="34">
        <f>INDEX('IOIG(2015)'!$A$6:$A$120,MATCH(Mapping!$E28,'IOIG(2015)'!$B$6:$B$120,0))</f>
        <v>1106</v>
      </c>
      <c r="G28" s="34">
        <f>INDEX('IOIG(2015)'!$C$6:$C$120,MATCH(Mapping!$E28,'IOIG(2015)'!$B$6:$B$120,0))</f>
        <v>30</v>
      </c>
      <c r="H28" s="35" t="str">
        <f t="shared" si="0"/>
        <v>Manufacturing</v>
      </c>
    </row>
    <row r="29" spans="2:8" x14ac:dyDescent="0.35">
      <c r="B29" s="33">
        <v>200</v>
      </c>
      <c r="C29" s="3" t="s">
        <v>667</v>
      </c>
      <c r="E29" s="3" t="s">
        <v>19</v>
      </c>
      <c r="F29" s="34">
        <f>INDEX('IOIG(2015)'!$A$6:$A$120,MATCH(Mapping!$E29,'IOIG(2015)'!$B$6:$B$120,0))</f>
        <v>1107</v>
      </c>
      <c r="G29" s="34">
        <f>INDEX('IOIG(2015)'!$C$6:$C$120,MATCH(Mapping!$E29,'IOIG(2015)'!$B$6:$B$120,0))</f>
        <v>30</v>
      </c>
      <c r="H29" s="35" t="str">
        <f t="shared" si="0"/>
        <v>Manufacturing</v>
      </c>
    </row>
    <row r="30" spans="2:8" x14ac:dyDescent="0.35">
      <c r="E30" s="3" t="s">
        <v>20</v>
      </c>
      <c r="F30" s="34">
        <f>INDEX('IOIG(2015)'!$A$6:$A$120,MATCH(Mapping!$E30,'IOIG(2015)'!$B$6:$B$120,0))</f>
        <v>1108</v>
      </c>
      <c r="G30" s="34">
        <f>INDEX('IOIG(2015)'!$C$6:$C$120,MATCH(Mapping!$E30,'IOIG(2015)'!$B$6:$B$120,0))</f>
        <v>30</v>
      </c>
      <c r="H30" s="35" t="str">
        <f t="shared" si="0"/>
        <v>Manufacturing</v>
      </c>
    </row>
    <row r="31" spans="2:8" x14ac:dyDescent="0.35">
      <c r="B31"/>
      <c r="E31" s="3" t="s">
        <v>21</v>
      </c>
      <c r="F31" s="34">
        <f>INDEX('IOIG(2015)'!$A$6:$A$120,MATCH(Mapping!$E31,'IOIG(2015)'!$B$6:$B$120,0))</f>
        <v>1109</v>
      </c>
      <c r="G31" s="34">
        <f>INDEX('IOIG(2015)'!$C$6:$C$120,MATCH(Mapping!$E31,'IOIG(2015)'!$B$6:$B$120,0))</f>
        <v>30</v>
      </c>
      <c r="H31" s="35" t="str">
        <f t="shared" si="0"/>
        <v>Manufacturing</v>
      </c>
    </row>
    <row r="32" spans="2:8" x14ac:dyDescent="0.35">
      <c r="B32"/>
      <c r="E32" s="3" t="s">
        <v>22</v>
      </c>
      <c r="F32" s="34">
        <f>INDEX('IOIG(2015)'!$A$6:$A$120,MATCH(Mapping!$E32,'IOIG(2015)'!$B$6:$B$120,0))</f>
        <v>1201</v>
      </c>
      <c r="G32" s="34">
        <f>INDEX('IOIG(2015)'!$C$6:$C$120,MATCH(Mapping!$E32,'IOIG(2015)'!$B$6:$B$120,0))</f>
        <v>30</v>
      </c>
      <c r="H32" s="35" t="str">
        <f t="shared" si="0"/>
        <v>Manufacturing</v>
      </c>
    </row>
    <row r="33" spans="2:8" x14ac:dyDescent="0.35">
      <c r="B33"/>
      <c r="E33" s="3" t="s">
        <v>23</v>
      </c>
      <c r="F33" s="34">
        <f>INDEX('IOIG(2015)'!$A$6:$A$120,MATCH(Mapping!$E33,'IOIG(2015)'!$B$6:$B$120,0))</f>
        <v>1202</v>
      </c>
      <c r="G33" s="34">
        <f>INDEX('IOIG(2015)'!$C$6:$C$120,MATCH(Mapping!$E33,'IOIG(2015)'!$B$6:$B$120,0))</f>
        <v>30</v>
      </c>
      <c r="H33" s="35" t="str">
        <f t="shared" si="0"/>
        <v>Manufacturing</v>
      </c>
    </row>
    <row r="34" spans="2:8" x14ac:dyDescent="0.35">
      <c r="B34"/>
      <c r="E34" s="3" t="s">
        <v>664</v>
      </c>
      <c r="F34" s="34" t="s">
        <v>665</v>
      </c>
      <c r="G34" s="34">
        <v>30</v>
      </c>
      <c r="H34" s="35" t="s">
        <v>633</v>
      </c>
    </row>
    <row r="35" spans="2:8" x14ac:dyDescent="0.35">
      <c r="B35"/>
      <c r="E35" s="3" t="s">
        <v>24</v>
      </c>
      <c r="F35" s="34">
        <f>INDEX('IOIG(2015)'!$A$6:$A$120,MATCH(Mapping!$E35,'IOIG(2015)'!$B$6:$B$120,0))</f>
        <v>1301</v>
      </c>
      <c r="G35" s="34">
        <f>INDEX('IOIG(2015)'!$C$6:$C$120,MATCH(Mapping!$E35,'IOIG(2015)'!$B$6:$B$120,0))</f>
        <v>30</v>
      </c>
      <c r="H35" s="35" t="str">
        <f t="shared" ref="H35:H66" si="1">VLOOKUP($G35,$B:$C,2,0)</f>
        <v>Manufacturing</v>
      </c>
    </row>
    <row r="36" spans="2:8" x14ac:dyDescent="0.35">
      <c r="B36"/>
      <c r="E36" s="3" t="s">
        <v>25</v>
      </c>
      <c r="F36" s="34">
        <f>INDEX('IOIG(2015)'!$A$6:$A$120,MATCH(Mapping!$E36,'IOIG(2015)'!$B$6:$B$120,0))</f>
        <v>1302</v>
      </c>
      <c r="G36" s="34">
        <f>INDEX('IOIG(2015)'!$C$6:$C$120,MATCH(Mapping!$E36,'IOIG(2015)'!$B$6:$B$120,0))</f>
        <v>30</v>
      </c>
      <c r="H36" s="35" t="str">
        <f t="shared" si="1"/>
        <v>Manufacturing</v>
      </c>
    </row>
    <row r="37" spans="2:8" x14ac:dyDescent="0.35">
      <c r="B37"/>
      <c r="E37" s="3" t="s">
        <v>26</v>
      </c>
      <c r="F37" s="34">
        <f>INDEX('IOIG(2015)'!$A$6:$A$120,MATCH(Mapping!$E37,'IOIG(2015)'!$B$6:$B$120,0))</f>
        <v>1303</v>
      </c>
      <c r="G37" s="34">
        <f>INDEX('IOIG(2015)'!$C$6:$C$120,MATCH(Mapping!$E37,'IOIG(2015)'!$B$6:$B$120,0))</f>
        <v>30</v>
      </c>
      <c r="H37" s="35" t="str">
        <f t="shared" si="1"/>
        <v>Manufacturing</v>
      </c>
    </row>
    <row r="38" spans="2:8" x14ac:dyDescent="0.35">
      <c r="B38"/>
      <c r="E38" s="3" t="s">
        <v>27</v>
      </c>
      <c r="F38" s="34">
        <f>INDEX('IOIG(2015)'!$A$6:$A$120,MATCH(Mapping!$E38,'IOIG(2015)'!$B$6:$B$120,0))</f>
        <v>1304</v>
      </c>
      <c r="G38" s="34">
        <f>INDEX('IOIG(2015)'!$C$6:$C$120,MATCH(Mapping!$E38,'IOIG(2015)'!$B$6:$B$120,0))</f>
        <v>30</v>
      </c>
      <c r="H38" s="35" t="str">
        <f t="shared" si="1"/>
        <v>Manufacturing</v>
      </c>
    </row>
    <row r="39" spans="2:8" x14ac:dyDescent="0.35">
      <c r="B39"/>
      <c r="E39" s="3" t="s">
        <v>28</v>
      </c>
      <c r="F39" s="34">
        <f>INDEX('IOIG(2015)'!$A$6:$A$120,MATCH(Mapping!$E39,'IOIG(2015)'!$B$6:$B$120,0))</f>
        <v>1305</v>
      </c>
      <c r="G39" s="34">
        <f>INDEX('IOIG(2015)'!$C$6:$C$120,MATCH(Mapping!$E39,'IOIG(2015)'!$B$6:$B$120,0))</f>
        <v>30</v>
      </c>
      <c r="H39" s="35" t="str">
        <f t="shared" si="1"/>
        <v>Manufacturing</v>
      </c>
    </row>
    <row r="40" spans="2:8" x14ac:dyDescent="0.35">
      <c r="B40"/>
      <c r="E40" s="3" t="s">
        <v>29</v>
      </c>
      <c r="F40" s="34">
        <f>INDEX('IOIG(2015)'!$A$6:$A$120,MATCH(Mapping!$E40,'IOIG(2015)'!$B$6:$B$120,0))</f>
        <v>1306</v>
      </c>
      <c r="G40" s="34">
        <f>INDEX('IOIG(2015)'!$C$6:$C$120,MATCH(Mapping!$E40,'IOIG(2015)'!$B$6:$B$120,0))</f>
        <v>30</v>
      </c>
      <c r="H40" s="35" t="str">
        <f t="shared" si="1"/>
        <v>Manufacturing</v>
      </c>
    </row>
    <row r="41" spans="2:8" x14ac:dyDescent="0.35">
      <c r="B41"/>
      <c r="E41" s="3" t="s">
        <v>30</v>
      </c>
      <c r="F41" s="34">
        <f>INDEX('IOIG(2015)'!$A$6:$A$120,MATCH(Mapping!$E41,'IOIG(2015)'!$B$6:$B$120,0))</f>
        <v>1401</v>
      </c>
      <c r="G41" s="34">
        <f>INDEX('IOIG(2015)'!$C$6:$C$120,MATCH(Mapping!$E41,'IOIG(2015)'!$B$6:$B$120,0))</f>
        <v>30</v>
      </c>
      <c r="H41" s="35" t="str">
        <f t="shared" si="1"/>
        <v>Manufacturing</v>
      </c>
    </row>
    <row r="42" spans="2:8" x14ac:dyDescent="0.35">
      <c r="B42"/>
      <c r="E42" s="3" t="s">
        <v>31</v>
      </c>
      <c r="F42" s="34">
        <f>INDEX('IOIG(2015)'!$A$6:$A$120,MATCH(Mapping!$E42,'IOIG(2015)'!$B$6:$B$120,0))</f>
        <v>1402</v>
      </c>
      <c r="G42" s="34">
        <f>INDEX('IOIG(2015)'!$C$6:$C$120,MATCH(Mapping!$E42,'IOIG(2015)'!$B$6:$B$120,0))</f>
        <v>30</v>
      </c>
      <c r="H42" s="35" t="str">
        <f t="shared" si="1"/>
        <v>Manufacturing</v>
      </c>
    </row>
    <row r="43" spans="2:8" x14ac:dyDescent="0.35">
      <c r="B43"/>
      <c r="E43" s="3" t="s">
        <v>32</v>
      </c>
      <c r="F43" s="34">
        <f>INDEX('IOIG(2015)'!$A$6:$A$120,MATCH(Mapping!$E43,'IOIG(2015)'!$B$6:$B$120,0))</f>
        <v>1501</v>
      </c>
      <c r="G43" s="34">
        <f>INDEX('IOIG(2015)'!$C$6:$C$120,MATCH(Mapping!$E43,'IOIG(2015)'!$B$6:$B$120,0))</f>
        <v>30</v>
      </c>
      <c r="H43" s="35" t="str">
        <f t="shared" si="1"/>
        <v>Manufacturing</v>
      </c>
    </row>
    <row r="44" spans="2:8" x14ac:dyDescent="0.35">
      <c r="B44"/>
      <c r="E44" s="3" t="s">
        <v>33</v>
      </c>
      <c r="F44" s="34">
        <f>INDEX('IOIG(2015)'!$A$6:$A$120,MATCH(Mapping!$E44,'IOIG(2015)'!$B$6:$B$120,0))</f>
        <v>1502</v>
      </c>
      <c r="G44" s="34">
        <f>INDEX('IOIG(2015)'!$C$6:$C$120,MATCH(Mapping!$E44,'IOIG(2015)'!$B$6:$B$120,0))</f>
        <v>30</v>
      </c>
      <c r="H44" s="35" t="str">
        <f t="shared" si="1"/>
        <v>Manufacturing</v>
      </c>
    </row>
    <row r="45" spans="2:8" x14ac:dyDescent="0.35">
      <c r="B45"/>
      <c r="E45" s="3" t="s">
        <v>34</v>
      </c>
      <c r="F45" s="34">
        <f>INDEX('IOIG(2015)'!$A$6:$A$120,MATCH(Mapping!$E45,'IOIG(2015)'!$B$6:$B$120,0))</f>
        <v>1601</v>
      </c>
      <c r="G45" s="34">
        <f>INDEX('IOIG(2015)'!$C$6:$C$120,MATCH(Mapping!$E45,'IOIG(2015)'!$B$6:$B$120,0))</f>
        <v>30</v>
      </c>
      <c r="H45" s="35" t="str">
        <f t="shared" si="1"/>
        <v>Manufacturing</v>
      </c>
    </row>
    <row r="46" spans="2:8" x14ac:dyDescent="0.35">
      <c r="B46"/>
      <c r="E46" s="3" t="s">
        <v>35</v>
      </c>
      <c r="F46" s="34">
        <f>INDEX('IOIG(2015)'!$A$6:$A$120,MATCH(Mapping!$E46,'IOIG(2015)'!$B$6:$B$120,0))</f>
        <v>1701</v>
      </c>
      <c r="G46" s="34">
        <f>INDEX('IOIG(2015)'!$C$6:$C$120,MATCH(Mapping!$E46,'IOIG(2015)'!$B$6:$B$120,0))</f>
        <v>30</v>
      </c>
      <c r="H46" s="35" t="str">
        <f t="shared" si="1"/>
        <v>Manufacturing</v>
      </c>
    </row>
    <row r="47" spans="2:8" x14ac:dyDescent="0.35">
      <c r="B47"/>
      <c r="E47" s="3" t="s">
        <v>36</v>
      </c>
      <c r="F47" s="34">
        <f>INDEX('IOIG(2015)'!$A$6:$A$120,MATCH(Mapping!$E47,'IOIG(2015)'!$B$6:$B$120,0))</f>
        <v>1801</v>
      </c>
      <c r="G47" s="34">
        <f>INDEX('IOIG(2015)'!$C$6:$C$120,MATCH(Mapping!$E47,'IOIG(2015)'!$B$6:$B$120,0))</f>
        <v>30</v>
      </c>
      <c r="H47" s="35" t="str">
        <f t="shared" si="1"/>
        <v>Manufacturing</v>
      </c>
    </row>
    <row r="48" spans="2:8" x14ac:dyDescent="0.35">
      <c r="B48"/>
      <c r="E48" s="3" t="s">
        <v>37</v>
      </c>
      <c r="F48" s="34">
        <f>INDEX('IOIG(2015)'!$A$6:$A$120,MATCH(Mapping!$E48,'IOIG(2015)'!$B$6:$B$120,0))</f>
        <v>1802</v>
      </c>
      <c r="G48" s="34">
        <f>INDEX('IOIG(2015)'!$C$6:$C$120,MATCH(Mapping!$E48,'IOIG(2015)'!$B$6:$B$120,0))</f>
        <v>30</v>
      </c>
      <c r="H48" s="35" t="str">
        <f t="shared" si="1"/>
        <v>Manufacturing</v>
      </c>
    </row>
    <row r="49" spans="2:8" x14ac:dyDescent="0.35">
      <c r="B49"/>
      <c r="E49" s="3" t="s">
        <v>38</v>
      </c>
      <c r="F49" s="34">
        <f>INDEX('IOIG(2015)'!$A$6:$A$120,MATCH(Mapping!$E49,'IOIG(2015)'!$B$6:$B$120,0))</f>
        <v>1803</v>
      </c>
      <c r="G49" s="34">
        <f>INDEX('IOIG(2015)'!$C$6:$C$120,MATCH(Mapping!$E49,'IOIG(2015)'!$B$6:$B$120,0))</f>
        <v>30</v>
      </c>
      <c r="H49" s="35" t="str">
        <f t="shared" si="1"/>
        <v>Manufacturing</v>
      </c>
    </row>
    <row r="50" spans="2:8" x14ac:dyDescent="0.35">
      <c r="B50"/>
      <c r="E50" s="3" t="s">
        <v>39</v>
      </c>
      <c r="F50" s="34">
        <f>INDEX('IOIG(2015)'!$A$6:$A$120,MATCH(Mapping!$E50,'IOIG(2015)'!$B$6:$B$120,0))</f>
        <v>1804</v>
      </c>
      <c r="G50" s="34">
        <f>INDEX('IOIG(2015)'!$C$6:$C$120,MATCH(Mapping!$E50,'IOIG(2015)'!$B$6:$B$120,0))</f>
        <v>30</v>
      </c>
      <c r="H50" s="35" t="str">
        <f t="shared" si="1"/>
        <v>Manufacturing</v>
      </c>
    </row>
    <row r="51" spans="2:8" x14ac:dyDescent="0.35">
      <c r="B51"/>
      <c r="E51" s="3" t="s">
        <v>40</v>
      </c>
      <c r="F51" s="34">
        <f>INDEX('IOIG(2015)'!$A$6:$A$120,MATCH(Mapping!$E51,'IOIG(2015)'!$B$6:$B$120,0))</f>
        <v>1901</v>
      </c>
      <c r="G51" s="34">
        <f>INDEX('IOIG(2015)'!$C$6:$C$120,MATCH(Mapping!$E51,'IOIG(2015)'!$B$6:$B$120,0))</f>
        <v>30</v>
      </c>
      <c r="H51" s="35" t="str">
        <f t="shared" si="1"/>
        <v>Manufacturing</v>
      </c>
    </row>
    <row r="52" spans="2:8" x14ac:dyDescent="0.35">
      <c r="B52"/>
      <c r="E52" s="3" t="s">
        <v>41</v>
      </c>
      <c r="F52" s="34">
        <f>INDEX('IOIG(2015)'!$A$6:$A$120,MATCH(Mapping!$E52,'IOIG(2015)'!$B$6:$B$120,0))</f>
        <v>1902</v>
      </c>
      <c r="G52" s="34">
        <f>INDEX('IOIG(2015)'!$C$6:$C$120,MATCH(Mapping!$E52,'IOIG(2015)'!$B$6:$B$120,0))</f>
        <v>30</v>
      </c>
      <c r="H52" s="35" t="str">
        <f t="shared" si="1"/>
        <v>Manufacturing</v>
      </c>
    </row>
    <row r="53" spans="2:8" x14ac:dyDescent="0.35">
      <c r="B53"/>
      <c r="E53" s="3" t="s">
        <v>42</v>
      </c>
      <c r="F53" s="34">
        <f>INDEX('IOIG(2015)'!$A$6:$A$120,MATCH(Mapping!$E53,'IOIG(2015)'!$B$6:$B$120,0))</f>
        <v>2001</v>
      </c>
      <c r="G53" s="34">
        <f>INDEX('IOIG(2015)'!$C$6:$C$120,MATCH(Mapping!$E53,'IOIG(2015)'!$B$6:$B$120,0))</f>
        <v>30</v>
      </c>
      <c r="H53" s="35" t="str">
        <f t="shared" si="1"/>
        <v>Manufacturing</v>
      </c>
    </row>
    <row r="54" spans="2:8" x14ac:dyDescent="0.35">
      <c r="B54"/>
      <c r="E54" s="3" t="s">
        <v>43</v>
      </c>
      <c r="F54" s="34">
        <f>INDEX('IOIG(2015)'!$A$6:$A$120,MATCH(Mapping!$E54,'IOIG(2015)'!$B$6:$B$120,0))</f>
        <v>2002</v>
      </c>
      <c r="G54" s="34">
        <f>INDEX('IOIG(2015)'!$C$6:$C$120,MATCH(Mapping!$E54,'IOIG(2015)'!$B$6:$B$120,0))</f>
        <v>30</v>
      </c>
      <c r="H54" s="35" t="str">
        <f t="shared" si="1"/>
        <v>Manufacturing</v>
      </c>
    </row>
    <row r="55" spans="2:8" x14ac:dyDescent="0.35">
      <c r="B55"/>
      <c r="E55" s="3" t="s">
        <v>44</v>
      </c>
      <c r="F55" s="34">
        <f>INDEX('IOIG(2015)'!$A$6:$A$120,MATCH(Mapping!$E55,'IOIG(2015)'!$B$6:$B$120,0))</f>
        <v>2003</v>
      </c>
      <c r="G55" s="34">
        <f>INDEX('IOIG(2015)'!$C$6:$C$120,MATCH(Mapping!$E55,'IOIG(2015)'!$B$6:$B$120,0))</f>
        <v>30</v>
      </c>
      <c r="H55" s="35" t="str">
        <f t="shared" si="1"/>
        <v>Manufacturing</v>
      </c>
    </row>
    <row r="56" spans="2:8" x14ac:dyDescent="0.35">
      <c r="B56"/>
      <c r="E56" s="3" t="s">
        <v>45</v>
      </c>
      <c r="F56" s="34">
        <f>INDEX('IOIG(2015)'!$A$6:$A$120,MATCH(Mapping!$E56,'IOIG(2015)'!$B$6:$B$120,0))</f>
        <v>2004</v>
      </c>
      <c r="G56" s="34">
        <f>INDEX('IOIG(2015)'!$C$6:$C$120,MATCH(Mapping!$E56,'IOIG(2015)'!$B$6:$B$120,0))</f>
        <v>30</v>
      </c>
      <c r="H56" s="35" t="str">
        <f t="shared" si="1"/>
        <v>Manufacturing</v>
      </c>
    </row>
    <row r="57" spans="2:8" x14ac:dyDescent="0.35">
      <c r="B57"/>
      <c r="E57" s="3" t="s">
        <v>46</v>
      </c>
      <c r="F57" s="34">
        <f>INDEX('IOIG(2015)'!$A$6:$A$120,MATCH(Mapping!$E57,'IOIG(2015)'!$B$6:$B$120,0))</f>
        <v>2005</v>
      </c>
      <c r="G57" s="34">
        <f>INDEX('IOIG(2015)'!$C$6:$C$120,MATCH(Mapping!$E57,'IOIG(2015)'!$B$6:$B$120,0))</f>
        <v>30</v>
      </c>
      <c r="H57" s="35" t="str">
        <f t="shared" si="1"/>
        <v>Manufacturing</v>
      </c>
    </row>
    <row r="58" spans="2:8" x14ac:dyDescent="0.35">
      <c r="B58"/>
      <c r="E58" s="3" t="s">
        <v>47</v>
      </c>
      <c r="F58" s="34">
        <f>INDEX('IOIG(2015)'!$A$6:$A$120,MATCH(Mapping!$E58,'IOIG(2015)'!$B$6:$B$120,0))</f>
        <v>2101</v>
      </c>
      <c r="G58" s="34">
        <f>INDEX('IOIG(2015)'!$C$6:$C$120,MATCH(Mapping!$E58,'IOIG(2015)'!$B$6:$B$120,0))</f>
        <v>30</v>
      </c>
      <c r="H58" s="35" t="str">
        <f t="shared" si="1"/>
        <v>Manufacturing</v>
      </c>
    </row>
    <row r="59" spans="2:8" x14ac:dyDescent="0.35">
      <c r="B59"/>
      <c r="E59" s="3" t="s">
        <v>48</v>
      </c>
      <c r="F59" s="34">
        <f>INDEX('IOIG(2015)'!$A$6:$A$120,MATCH(Mapping!$E59,'IOIG(2015)'!$B$6:$B$120,0))</f>
        <v>2102</v>
      </c>
      <c r="G59" s="34">
        <f>INDEX('IOIG(2015)'!$C$6:$C$120,MATCH(Mapping!$E59,'IOIG(2015)'!$B$6:$B$120,0))</f>
        <v>30</v>
      </c>
      <c r="H59" s="35" t="str">
        <f t="shared" si="1"/>
        <v>Manufacturing</v>
      </c>
    </row>
    <row r="60" spans="2:8" x14ac:dyDescent="0.35">
      <c r="B60"/>
      <c r="E60" s="3" t="s">
        <v>49</v>
      </c>
      <c r="F60" s="34">
        <f>INDEX('IOIG(2015)'!$A$6:$A$120,MATCH(Mapping!$E60,'IOIG(2015)'!$B$6:$B$120,0))</f>
        <v>2201</v>
      </c>
      <c r="G60" s="34">
        <f>INDEX('IOIG(2015)'!$C$6:$C$120,MATCH(Mapping!$E60,'IOIG(2015)'!$B$6:$B$120,0))</f>
        <v>30</v>
      </c>
      <c r="H60" s="35" t="str">
        <f t="shared" si="1"/>
        <v>Manufacturing</v>
      </c>
    </row>
    <row r="61" spans="2:8" x14ac:dyDescent="0.35">
      <c r="B61"/>
      <c r="E61" s="3" t="s">
        <v>50</v>
      </c>
      <c r="F61" s="34">
        <f>INDEX('IOIG(2015)'!$A$6:$A$120,MATCH(Mapping!$E61,'IOIG(2015)'!$B$6:$B$120,0))</f>
        <v>2202</v>
      </c>
      <c r="G61" s="34">
        <f>INDEX('IOIG(2015)'!$C$6:$C$120,MATCH(Mapping!$E61,'IOIG(2015)'!$B$6:$B$120,0))</f>
        <v>30</v>
      </c>
      <c r="H61" s="35" t="str">
        <f t="shared" si="1"/>
        <v>Manufacturing</v>
      </c>
    </row>
    <row r="62" spans="2:8" x14ac:dyDescent="0.35">
      <c r="B62"/>
      <c r="E62" s="3" t="s">
        <v>51</v>
      </c>
      <c r="F62" s="34">
        <f>INDEX('IOIG(2015)'!$A$6:$A$120,MATCH(Mapping!$E62,'IOIG(2015)'!$B$6:$B$120,0))</f>
        <v>2203</v>
      </c>
      <c r="G62" s="34">
        <f>INDEX('IOIG(2015)'!$C$6:$C$120,MATCH(Mapping!$E62,'IOIG(2015)'!$B$6:$B$120,0))</f>
        <v>30</v>
      </c>
      <c r="H62" s="35" t="str">
        <f t="shared" si="1"/>
        <v>Manufacturing</v>
      </c>
    </row>
    <row r="63" spans="2:8" x14ac:dyDescent="0.35">
      <c r="B63"/>
      <c r="E63" s="3" t="s">
        <v>52</v>
      </c>
      <c r="F63" s="34">
        <f>INDEX('IOIG(2015)'!$A$6:$A$120,MATCH(Mapping!$E63,'IOIG(2015)'!$B$6:$B$120,0))</f>
        <v>2204</v>
      </c>
      <c r="G63" s="34">
        <f>INDEX('IOIG(2015)'!$C$6:$C$120,MATCH(Mapping!$E63,'IOIG(2015)'!$B$6:$B$120,0))</f>
        <v>30</v>
      </c>
      <c r="H63" s="35" t="str">
        <f t="shared" si="1"/>
        <v>Manufacturing</v>
      </c>
    </row>
    <row r="64" spans="2:8" x14ac:dyDescent="0.35">
      <c r="B64"/>
      <c r="E64" s="3" t="s">
        <v>53</v>
      </c>
      <c r="F64" s="34">
        <f>INDEX('IOIG(2015)'!$A$6:$A$120,MATCH(Mapping!$E64,'IOIG(2015)'!$B$6:$B$120,0))</f>
        <v>2301</v>
      </c>
      <c r="G64" s="34">
        <f>INDEX('IOIG(2015)'!$C$6:$C$120,MATCH(Mapping!$E64,'IOIG(2015)'!$B$6:$B$120,0))</f>
        <v>30</v>
      </c>
      <c r="H64" s="35" t="str">
        <f t="shared" si="1"/>
        <v>Manufacturing</v>
      </c>
    </row>
    <row r="65" spans="2:8" x14ac:dyDescent="0.35">
      <c r="B65"/>
      <c r="E65" s="3" t="s">
        <v>54</v>
      </c>
      <c r="F65" s="34">
        <f>INDEX('IOIG(2015)'!$A$6:$A$120,MATCH(Mapping!$E65,'IOIG(2015)'!$B$6:$B$120,0))</f>
        <v>2302</v>
      </c>
      <c r="G65" s="34">
        <f>INDEX('IOIG(2015)'!$C$6:$C$120,MATCH(Mapping!$E65,'IOIG(2015)'!$B$6:$B$120,0))</f>
        <v>30</v>
      </c>
      <c r="H65" s="35" t="str">
        <f t="shared" si="1"/>
        <v>Manufacturing</v>
      </c>
    </row>
    <row r="66" spans="2:8" x14ac:dyDescent="0.35">
      <c r="B66"/>
      <c r="E66" s="3" t="s">
        <v>55</v>
      </c>
      <c r="F66" s="34">
        <f>INDEX('IOIG(2015)'!$A$6:$A$120,MATCH(Mapping!$E66,'IOIG(2015)'!$B$6:$B$120,0))</f>
        <v>2303</v>
      </c>
      <c r="G66" s="34">
        <f>INDEX('IOIG(2015)'!$C$6:$C$120,MATCH(Mapping!$E66,'IOIG(2015)'!$B$6:$B$120,0))</f>
        <v>30</v>
      </c>
      <c r="H66" s="35" t="str">
        <f t="shared" si="1"/>
        <v>Manufacturing</v>
      </c>
    </row>
    <row r="67" spans="2:8" x14ac:dyDescent="0.35">
      <c r="B67"/>
      <c r="E67" s="3" t="s">
        <v>56</v>
      </c>
      <c r="F67" s="34">
        <f>INDEX('IOIG(2015)'!$A$6:$A$120,MATCH(Mapping!$E67,'IOIG(2015)'!$B$6:$B$120,0))</f>
        <v>2304</v>
      </c>
      <c r="G67" s="34">
        <f>INDEX('IOIG(2015)'!$C$6:$C$120,MATCH(Mapping!$E67,'IOIG(2015)'!$B$6:$B$120,0))</f>
        <v>30</v>
      </c>
      <c r="H67" s="35" t="str">
        <f t="shared" ref="H67:H98" si="2">VLOOKUP($G67,$B:$C,2,0)</f>
        <v>Manufacturing</v>
      </c>
    </row>
    <row r="68" spans="2:8" x14ac:dyDescent="0.35">
      <c r="B68"/>
      <c r="E68" s="3" t="s">
        <v>57</v>
      </c>
      <c r="F68" s="34">
        <f>INDEX('IOIG(2015)'!$A$6:$A$120,MATCH(Mapping!$E68,'IOIG(2015)'!$B$6:$B$120,0))</f>
        <v>2401</v>
      </c>
      <c r="G68" s="34">
        <f>INDEX('IOIG(2015)'!$C$6:$C$120,MATCH(Mapping!$E68,'IOIG(2015)'!$B$6:$B$120,0))</f>
        <v>30</v>
      </c>
      <c r="H68" s="35" t="str">
        <f t="shared" si="2"/>
        <v>Manufacturing</v>
      </c>
    </row>
    <row r="69" spans="2:8" x14ac:dyDescent="0.35">
      <c r="B69"/>
      <c r="E69" s="3" t="s">
        <v>58</v>
      </c>
      <c r="F69" s="34">
        <f>INDEX('IOIG(2015)'!$A$6:$A$120,MATCH(Mapping!$E69,'IOIG(2015)'!$B$6:$B$120,0))</f>
        <v>2403</v>
      </c>
      <c r="G69" s="34">
        <f>INDEX('IOIG(2015)'!$C$6:$C$120,MATCH(Mapping!$E69,'IOIG(2015)'!$B$6:$B$120,0))</f>
        <v>30</v>
      </c>
      <c r="H69" s="35" t="str">
        <f t="shared" si="2"/>
        <v>Manufacturing</v>
      </c>
    </row>
    <row r="70" spans="2:8" x14ac:dyDescent="0.35">
      <c r="B70"/>
      <c r="E70" s="3" t="s">
        <v>59</v>
      </c>
      <c r="F70" s="34">
        <f>INDEX('IOIG(2015)'!$A$6:$A$120,MATCH(Mapping!$E70,'IOIG(2015)'!$B$6:$B$120,0))</f>
        <v>2404</v>
      </c>
      <c r="G70" s="34">
        <f>INDEX('IOIG(2015)'!$C$6:$C$120,MATCH(Mapping!$E70,'IOIG(2015)'!$B$6:$B$120,0))</f>
        <v>30</v>
      </c>
      <c r="H70" s="35" t="str">
        <f t="shared" si="2"/>
        <v>Manufacturing</v>
      </c>
    </row>
    <row r="71" spans="2:8" x14ac:dyDescent="0.35">
      <c r="B71"/>
      <c r="E71" s="3" t="s">
        <v>60</v>
      </c>
      <c r="F71" s="34">
        <f>INDEX('IOIG(2015)'!$A$6:$A$120,MATCH(Mapping!$E71,'IOIG(2015)'!$B$6:$B$120,0))</f>
        <v>2405</v>
      </c>
      <c r="G71" s="34">
        <f>INDEX('IOIG(2015)'!$C$6:$C$120,MATCH(Mapping!$E71,'IOIG(2015)'!$B$6:$B$120,0))</f>
        <v>30</v>
      </c>
      <c r="H71" s="35" t="str">
        <f t="shared" si="2"/>
        <v>Manufacturing</v>
      </c>
    </row>
    <row r="72" spans="2:8" x14ac:dyDescent="0.35">
      <c r="B72"/>
      <c r="E72" s="3" t="s">
        <v>61</v>
      </c>
      <c r="F72" s="34">
        <f>INDEX('IOIG(2015)'!$A$6:$A$120,MATCH(Mapping!$E72,'IOIG(2015)'!$B$6:$B$120,0))</f>
        <v>2501</v>
      </c>
      <c r="G72" s="34">
        <f>INDEX('IOIG(2015)'!$C$6:$C$120,MATCH(Mapping!$E72,'IOIG(2015)'!$B$6:$B$120,0))</f>
        <v>30</v>
      </c>
      <c r="H72" s="35" t="str">
        <f t="shared" si="2"/>
        <v>Manufacturing</v>
      </c>
    </row>
    <row r="73" spans="2:8" x14ac:dyDescent="0.35">
      <c r="B73"/>
      <c r="E73" s="3" t="s">
        <v>62</v>
      </c>
      <c r="F73" s="34">
        <f>INDEX('IOIG(2015)'!$A$6:$A$120,MATCH(Mapping!$E73,'IOIG(2015)'!$B$6:$B$120,0))</f>
        <v>2502</v>
      </c>
      <c r="G73" s="34">
        <f>INDEX('IOIG(2015)'!$C$6:$C$120,MATCH(Mapping!$E73,'IOIG(2015)'!$B$6:$B$120,0))</f>
        <v>30</v>
      </c>
      <c r="H73" s="35" t="str">
        <f t="shared" si="2"/>
        <v>Manufacturing</v>
      </c>
    </row>
    <row r="74" spans="2:8" x14ac:dyDescent="0.35">
      <c r="B74"/>
      <c r="E74" s="3" t="s">
        <v>63</v>
      </c>
      <c r="F74" s="34">
        <f>INDEX('IOIG(2015)'!$A$6:$A$120,MATCH(Mapping!$E74,'IOIG(2015)'!$B$6:$B$120,0))</f>
        <v>2601</v>
      </c>
      <c r="G74" s="34">
        <f>INDEX('IOIG(2015)'!$C$6:$C$120,MATCH(Mapping!$E74,'IOIG(2015)'!$B$6:$B$120,0))</f>
        <v>40</v>
      </c>
      <c r="H74" s="35" t="str">
        <f t="shared" si="2"/>
        <v>Electricity, Gas, Water and Waste Services</v>
      </c>
    </row>
    <row r="75" spans="2:8" x14ac:dyDescent="0.35">
      <c r="B75"/>
      <c r="E75" s="3" t="s">
        <v>64</v>
      </c>
      <c r="F75" s="34">
        <f>INDEX('IOIG(2015)'!$A$6:$A$120,MATCH(Mapping!$E75,'IOIG(2015)'!$B$6:$B$120,0))</f>
        <v>2605</v>
      </c>
      <c r="G75" s="34">
        <f>INDEX('IOIG(2015)'!$C$6:$C$120,MATCH(Mapping!$E75,'IOIG(2015)'!$B$6:$B$120,0))</f>
        <v>40</v>
      </c>
      <c r="H75" s="35" t="str">
        <f t="shared" si="2"/>
        <v>Electricity, Gas, Water and Waste Services</v>
      </c>
    </row>
    <row r="76" spans="2:8" x14ac:dyDescent="0.35">
      <c r="B76"/>
      <c r="E76" s="3" t="s">
        <v>65</v>
      </c>
      <c r="F76" s="34">
        <f>INDEX('IOIG(2015)'!$A$6:$A$120,MATCH(Mapping!$E76,'IOIG(2015)'!$B$6:$B$120,0))</f>
        <v>2701</v>
      </c>
      <c r="G76" s="34">
        <f>INDEX('IOIG(2015)'!$C$6:$C$120,MATCH(Mapping!$E76,'IOIG(2015)'!$B$6:$B$120,0))</f>
        <v>40</v>
      </c>
      <c r="H76" s="35" t="str">
        <f t="shared" si="2"/>
        <v>Electricity, Gas, Water and Waste Services</v>
      </c>
    </row>
    <row r="77" spans="2:8" x14ac:dyDescent="0.35">
      <c r="B77"/>
      <c r="E77" s="3" t="s">
        <v>66</v>
      </c>
      <c r="F77" s="34">
        <f>INDEX('IOIG(2015)'!$A$6:$A$120,MATCH(Mapping!$E77,'IOIG(2015)'!$B$6:$B$120,0))</f>
        <v>2801</v>
      </c>
      <c r="G77" s="34">
        <f>INDEX('IOIG(2015)'!$C$6:$C$120,MATCH(Mapping!$E77,'IOIG(2015)'!$B$6:$B$120,0))</f>
        <v>40</v>
      </c>
      <c r="H77" s="35" t="str">
        <f t="shared" si="2"/>
        <v>Electricity, Gas, Water and Waste Services</v>
      </c>
    </row>
    <row r="78" spans="2:8" x14ac:dyDescent="0.35">
      <c r="B78"/>
      <c r="E78" s="3" t="s">
        <v>67</v>
      </c>
      <c r="F78" s="34">
        <f>INDEX('IOIG(2015)'!$A$6:$A$120,MATCH(Mapping!$E78,'IOIG(2015)'!$B$6:$B$120,0))</f>
        <v>2901</v>
      </c>
      <c r="G78" s="34">
        <f>INDEX('IOIG(2015)'!$C$6:$C$120,MATCH(Mapping!$E78,'IOIG(2015)'!$B$6:$B$120,0))</f>
        <v>40</v>
      </c>
      <c r="H78" s="35" t="str">
        <f t="shared" si="2"/>
        <v>Electricity, Gas, Water and Waste Services</v>
      </c>
    </row>
    <row r="79" spans="2:8" x14ac:dyDescent="0.35">
      <c r="B79"/>
      <c r="E79" s="3" t="s">
        <v>68</v>
      </c>
      <c r="F79" s="34">
        <f>INDEX('IOIG(2015)'!$A$6:$A$120,MATCH(Mapping!$E79,'IOIG(2015)'!$B$6:$B$120,0))</f>
        <v>3001</v>
      </c>
      <c r="G79" s="34">
        <f>INDEX('IOIG(2015)'!$C$6:$C$120,MATCH(Mapping!$E79,'IOIG(2015)'!$B$6:$B$120,0))</f>
        <v>50</v>
      </c>
      <c r="H79" s="35" t="str">
        <f t="shared" si="2"/>
        <v>Construction</v>
      </c>
    </row>
    <row r="80" spans="2:8" x14ac:dyDescent="0.35">
      <c r="B80"/>
      <c r="E80" s="3" t="s">
        <v>69</v>
      </c>
      <c r="F80" s="34">
        <f>INDEX('IOIG(2015)'!$A$6:$A$120,MATCH(Mapping!$E80,'IOIG(2015)'!$B$6:$B$120,0))</f>
        <v>3002</v>
      </c>
      <c r="G80" s="34">
        <f>INDEX('IOIG(2015)'!$C$6:$C$120,MATCH(Mapping!$E80,'IOIG(2015)'!$B$6:$B$120,0))</f>
        <v>50</v>
      </c>
      <c r="H80" s="35" t="str">
        <f t="shared" si="2"/>
        <v>Construction</v>
      </c>
    </row>
    <row r="81" spans="2:8" x14ac:dyDescent="0.35">
      <c r="B81"/>
      <c r="E81" s="3" t="s">
        <v>70</v>
      </c>
      <c r="F81" s="34">
        <f>INDEX('IOIG(2015)'!$A$6:$A$120,MATCH(Mapping!$E81,'IOIG(2015)'!$B$6:$B$120,0))</f>
        <v>3101</v>
      </c>
      <c r="G81" s="34">
        <f>INDEX('IOIG(2015)'!$C$6:$C$120,MATCH(Mapping!$E81,'IOIG(2015)'!$B$6:$B$120,0))</f>
        <v>50</v>
      </c>
      <c r="H81" s="35" t="str">
        <f t="shared" si="2"/>
        <v>Construction</v>
      </c>
    </row>
    <row r="82" spans="2:8" x14ac:dyDescent="0.35">
      <c r="B82"/>
      <c r="E82" s="3" t="s">
        <v>71</v>
      </c>
      <c r="F82" s="34">
        <f>INDEX('IOIG(2015)'!$A$6:$A$120,MATCH(Mapping!$E82,'IOIG(2015)'!$B$6:$B$120,0))</f>
        <v>3201</v>
      </c>
      <c r="G82" s="34">
        <f>INDEX('IOIG(2015)'!$C$6:$C$120,MATCH(Mapping!$E82,'IOIG(2015)'!$B$6:$B$120,0))</f>
        <v>50</v>
      </c>
      <c r="H82" s="35" t="str">
        <f t="shared" si="2"/>
        <v>Construction</v>
      </c>
    </row>
    <row r="83" spans="2:8" x14ac:dyDescent="0.35">
      <c r="B83"/>
      <c r="E83" s="3" t="s">
        <v>72</v>
      </c>
      <c r="F83" s="34">
        <f>INDEX('IOIG(2015)'!$A$6:$A$120,MATCH(Mapping!$E83,'IOIG(2015)'!$B$6:$B$120,0))</f>
        <v>3301</v>
      </c>
      <c r="G83" s="34">
        <f>INDEX('IOIG(2015)'!$C$6:$C$120,MATCH(Mapping!$E83,'IOIG(2015)'!$B$6:$B$120,0))</f>
        <v>60</v>
      </c>
      <c r="H83" s="35" t="str">
        <f t="shared" si="2"/>
        <v>Wholesale Trade</v>
      </c>
    </row>
    <row r="84" spans="2:8" x14ac:dyDescent="0.35">
      <c r="B84"/>
      <c r="E84" s="3" t="s">
        <v>73</v>
      </c>
      <c r="F84" s="34">
        <f>INDEX('IOIG(2015)'!$A$6:$A$120,MATCH(Mapping!$E84,'IOIG(2015)'!$B$6:$B$120,0))</f>
        <v>3901</v>
      </c>
      <c r="G84" s="34">
        <f>INDEX('IOIG(2015)'!$C$6:$C$120,MATCH(Mapping!$E84,'IOIG(2015)'!$B$6:$B$120,0))</f>
        <v>70</v>
      </c>
      <c r="H84" s="35" t="str">
        <f t="shared" si="2"/>
        <v>Retail Trade</v>
      </c>
    </row>
    <row r="85" spans="2:8" x14ac:dyDescent="0.35">
      <c r="B85"/>
      <c r="E85" s="3" t="s">
        <v>74</v>
      </c>
      <c r="F85" s="34">
        <f>INDEX('IOIG(2015)'!$A$6:$A$120,MATCH(Mapping!$E85,'IOIG(2015)'!$B$6:$B$120,0))</f>
        <v>4401</v>
      </c>
      <c r="G85" s="34">
        <f>INDEX('IOIG(2015)'!$C$6:$C$120,MATCH(Mapping!$E85,'IOIG(2015)'!$B$6:$B$120,0))</f>
        <v>80</v>
      </c>
      <c r="H85" s="35" t="str">
        <f t="shared" si="2"/>
        <v>Accommodation and Food Services</v>
      </c>
    </row>
    <row r="86" spans="2:8" x14ac:dyDescent="0.35">
      <c r="B86"/>
      <c r="E86" s="3" t="s">
        <v>75</v>
      </c>
      <c r="F86" s="34">
        <f>INDEX('IOIG(2015)'!$A$6:$A$120,MATCH(Mapping!$E86,'IOIG(2015)'!$B$6:$B$120,0))</f>
        <v>4501</v>
      </c>
      <c r="G86" s="34">
        <f>INDEX('IOIG(2015)'!$C$6:$C$120,MATCH(Mapping!$E86,'IOIG(2015)'!$B$6:$B$120,0))</f>
        <v>80</v>
      </c>
      <c r="H86" s="35" t="str">
        <f t="shared" si="2"/>
        <v>Accommodation and Food Services</v>
      </c>
    </row>
    <row r="87" spans="2:8" x14ac:dyDescent="0.35">
      <c r="B87"/>
      <c r="E87" s="3" t="s">
        <v>76</v>
      </c>
      <c r="F87" s="34">
        <f>INDEX('IOIG(2015)'!$A$6:$A$120,MATCH(Mapping!$E87,'IOIG(2015)'!$B$6:$B$120,0))</f>
        <v>4601</v>
      </c>
      <c r="G87" s="34">
        <f>INDEX('IOIG(2015)'!$C$6:$C$120,MATCH(Mapping!$E87,'IOIG(2015)'!$B$6:$B$120,0))</f>
        <v>90</v>
      </c>
      <c r="H87" s="35" t="str">
        <f t="shared" si="2"/>
        <v>Transport, Postal and Warehousing</v>
      </c>
    </row>
    <row r="88" spans="2:8" x14ac:dyDescent="0.35">
      <c r="B88"/>
      <c r="E88" s="3" t="s">
        <v>77</v>
      </c>
      <c r="F88" s="34">
        <f>INDEX('IOIG(2015)'!$A$6:$A$120,MATCH(Mapping!$E88,'IOIG(2015)'!$B$6:$B$120,0))</f>
        <v>4701</v>
      </c>
      <c r="G88" s="34">
        <f>INDEX('IOIG(2015)'!$C$6:$C$120,MATCH(Mapping!$E88,'IOIG(2015)'!$B$6:$B$120,0))</f>
        <v>90</v>
      </c>
      <c r="H88" s="35" t="str">
        <f t="shared" si="2"/>
        <v>Transport, Postal and Warehousing</v>
      </c>
    </row>
    <row r="89" spans="2:8" x14ac:dyDescent="0.35">
      <c r="B89"/>
      <c r="E89" s="3" t="s">
        <v>78</v>
      </c>
      <c r="F89" s="34">
        <f>INDEX('IOIG(2015)'!$A$6:$A$120,MATCH(Mapping!$E89,'IOIG(2015)'!$B$6:$B$120,0))</f>
        <v>4801</v>
      </c>
      <c r="G89" s="34">
        <f>INDEX('IOIG(2015)'!$C$6:$C$120,MATCH(Mapping!$E89,'IOIG(2015)'!$B$6:$B$120,0))</f>
        <v>90</v>
      </c>
      <c r="H89" s="35" t="str">
        <f t="shared" si="2"/>
        <v>Transport, Postal and Warehousing</v>
      </c>
    </row>
    <row r="90" spans="2:8" x14ac:dyDescent="0.35">
      <c r="B90"/>
      <c r="E90" s="3" t="s">
        <v>79</v>
      </c>
      <c r="F90" s="34">
        <f>INDEX('IOIG(2015)'!$A$6:$A$120,MATCH(Mapping!$E90,'IOIG(2015)'!$B$6:$B$120,0))</f>
        <v>4901</v>
      </c>
      <c r="G90" s="34">
        <f>INDEX('IOIG(2015)'!$C$6:$C$120,MATCH(Mapping!$E90,'IOIG(2015)'!$B$6:$B$120,0))</f>
        <v>90</v>
      </c>
      <c r="H90" s="35" t="str">
        <f t="shared" si="2"/>
        <v>Transport, Postal and Warehousing</v>
      </c>
    </row>
    <row r="91" spans="2:8" x14ac:dyDescent="0.35">
      <c r="B91"/>
      <c r="E91" s="3" t="s">
        <v>80</v>
      </c>
      <c r="F91" s="34">
        <f>INDEX('IOIG(2015)'!$A$6:$A$120,MATCH(Mapping!$E91,'IOIG(2015)'!$B$6:$B$120,0))</f>
        <v>5101</v>
      </c>
      <c r="G91" s="34">
        <f>INDEX('IOIG(2015)'!$C$6:$C$120,MATCH(Mapping!$E91,'IOIG(2015)'!$B$6:$B$120,0))</f>
        <v>90</v>
      </c>
      <c r="H91" s="35" t="str">
        <f t="shared" si="2"/>
        <v>Transport, Postal and Warehousing</v>
      </c>
    </row>
    <row r="92" spans="2:8" x14ac:dyDescent="0.35">
      <c r="B92"/>
      <c r="E92" s="3" t="s">
        <v>81</v>
      </c>
      <c r="F92" s="34">
        <f>INDEX('IOIG(2015)'!$A$6:$A$120,MATCH(Mapping!$E92,'IOIG(2015)'!$B$6:$B$120,0))</f>
        <v>5201</v>
      </c>
      <c r="G92" s="34">
        <f>INDEX('IOIG(2015)'!$C$6:$C$120,MATCH(Mapping!$E92,'IOIG(2015)'!$B$6:$B$120,0))</f>
        <v>90</v>
      </c>
      <c r="H92" s="35" t="str">
        <f t="shared" si="2"/>
        <v>Transport, Postal and Warehousing</v>
      </c>
    </row>
    <row r="93" spans="2:8" x14ac:dyDescent="0.35">
      <c r="B93"/>
      <c r="E93" s="3" t="s">
        <v>82</v>
      </c>
      <c r="F93" s="34">
        <f>INDEX('IOIG(2015)'!$A$6:$A$120,MATCH(Mapping!$E93,'IOIG(2015)'!$B$6:$B$120,0))</f>
        <v>5401</v>
      </c>
      <c r="G93" s="34">
        <f>INDEX('IOIG(2015)'!$C$6:$C$120,MATCH(Mapping!$E93,'IOIG(2015)'!$B$6:$B$120,0))</f>
        <v>100</v>
      </c>
      <c r="H93" s="35" t="str">
        <f t="shared" si="2"/>
        <v>Information Media and Telecommunications</v>
      </c>
    </row>
    <row r="94" spans="2:8" x14ac:dyDescent="0.35">
      <c r="B94"/>
      <c r="E94" s="3" t="s">
        <v>83</v>
      </c>
      <c r="F94" s="34">
        <f>INDEX('IOIG(2015)'!$A$6:$A$120,MATCH(Mapping!$E94,'IOIG(2015)'!$B$6:$B$120,0))</f>
        <v>5501</v>
      </c>
      <c r="G94" s="34">
        <f>INDEX('IOIG(2015)'!$C$6:$C$120,MATCH(Mapping!$E94,'IOIG(2015)'!$B$6:$B$120,0))</f>
        <v>100</v>
      </c>
      <c r="H94" s="35" t="str">
        <f t="shared" si="2"/>
        <v>Information Media and Telecommunications</v>
      </c>
    </row>
    <row r="95" spans="2:8" x14ac:dyDescent="0.35">
      <c r="B95"/>
      <c r="E95" s="3" t="s">
        <v>84</v>
      </c>
      <c r="F95" s="34">
        <f>INDEX('IOIG(2015)'!$A$6:$A$120,MATCH(Mapping!$E95,'IOIG(2015)'!$B$6:$B$120,0))</f>
        <v>5601</v>
      </c>
      <c r="G95" s="34">
        <f>INDEX('IOIG(2015)'!$C$6:$C$120,MATCH(Mapping!$E95,'IOIG(2015)'!$B$6:$B$120,0))</f>
        <v>100</v>
      </c>
      <c r="H95" s="35" t="str">
        <f t="shared" si="2"/>
        <v>Information Media and Telecommunications</v>
      </c>
    </row>
    <row r="96" spans="2:8" x14ac:dyDescent="0.35">
      <c r="B96"/>
      <c r="E96" s="3" t="s">
        <v>85</v>
      </c>
      <c r="F96" s="34">
        <f>INDEX('IOIG(2015)'!$A$6:$A$120,MATCH(Mapping!$E96,'IOIG(2015)'!$B$6:$B$120,0))</f>
        <v>5701</v>
      </c>
      <c r="G96" s="34">
        <f>INDEX('IOIG(2015)'!$C$6:$C$120,MATCH(Mapping!$E96,'IOIG(2015)'!$B$6:$B$120,0))</f>
        <v>100</v>
      </c>
      <c r="H96" s="35" t="str">
        <f t="shared" si="2"/>
        <v>Information Media and Telecommunications</v>
      </c>
    </row>
    <row r="97" spans="2:8" x14ac:dyDescent="0.35">
      <c r="B97"/>
      <c r="E97" s="3" t="s">
        <v>86</v>
      </c>
      <c r="F97" s="34">
        <f>INDEX('IOIG(2015)'!$A$6:$A$120,MATCH(Mapping!$E97,'IOIG(2015)'!$B$6:$B$120,0))</f>
        <v>5801</v>
      </c>
      <c r="G97" s="34">
        <f>INDEX('IOIG(2015)'!$C$6:$C$120,MATCH(Mapping!$E97,'IOIG(2015)'!$B$6:$B$120,0))</f>
        <v>100</v>
      </c>
      <c r="H97" s="35" t="str">
        <f t="shared" si="2"/>
        <v>Information Media and Telecommunications</v>
      </c>
    </row>
    <row r="98" spans="2:8" x14ac:dyDescent="0.35">
      <c r="B98"/>
      <c r="E98" s="3" t="s">
        <v>87</v>
      </c>
      <c r="F98" s="34">
        <f>INDEX('IOIG(2015)'!$A$6:$A$120,MATCH(Mapping!$E98,'IOIG(2015)'!$B$6:$B$120,0))</f>
        <v>6001</v>
      </c>
      <c r="G98" s="34">
        <f>INDEX('IOIG(2015)'!$C$6:$C$120,MATCH(Mapping!$E98,'IOIG(2015)'!$B$6:$B$120,0))</f>
        <v>100</v>
      </c>
      <c r="H98" s="35" t="str">
        <f t="shared" si="2"/>
        <v>Information Media and Telecommunications</v>
      </c>
    </row>
    <row r="99" spans="2:8" x14ac:dyDescent="0.35">
      <c r="B99"/>
      <c r="E99" s="3" t="s">
        <v>88</v>
      </c>
      <c r="F99" s="34">
        <f>INDEX('IOIG(2015)'!$A$6:$A$120,MATCH(Mapping!$E99,'IOIG(2015)'!$B$6:$B$120,0))</f>
        <v>6201</v>
      </c>
      <c r="G99" s="34">
        <f>INDEX('IOIG(2015)'!$C$6:$C$120,MATCH(Mapping!$E99,'IOIG(2015)'!$B$6:$B$120,0))</f>
        <v>110</v>
      </c>
      <c r="H99" s="35" t="str">
        <f t="shared" ref="H99:H123" si="3">VLOOKUP($G99,$B:$C,2,0)</f>
        <v>Financial and Insurance Services</v>
      </c>
    </row>
    <row r="100" spans="2:8" x14ac:dyDescent="0.35">
      <c r="B100"/>
      <c r="E100" s="3" t="s">
        <v>89</v>
      </c>
      <c r="F100" s="34">
        <f>INDEX('IOIG(2015)'!$A$6:$A$120,MATCH(Mapping!$E100,'IOIG(2015)'!$B$6:$B$120,0))</f>
        <v>6301</v>
      </c>
      <c r="G100" s="34">
        <f>INDEX('IOIG(2015)'!$C$6:$C$120,MATCH(Mapping!$E100,'IOIG(2015)'!$B$6:$B$120,0))</f>
        <v>110</v>
      </c>
      <c r="H100" s="35" t="str">
        <f t="shared" si="3"/>
        <v>Financial and Insurance Services</v>
      </c>
    </row>
    <row r="101" spans="2:8" x14ac:dyDescent="0.35">
      <c r="B101"/>
      <c r="E101" s="3" t="s">
        <v>90</v>
      </c>
      <c r="F101" s="34">
        <f>INDEX('IOIG(2015)'!$A$6:$A$120,MATCH(Mapping!$E101,'IOIG(2015)'!$B$6:$B$120,0))</f>
        <v>6401</v>
      </c>
      <c r="G101" s="34">
        <f>INDEX('IOIG(2015)'!$C$6:$C$120,MATCH(Mapping!$E101,'IOIG(2015)'!$B$6:$B$120,0))</f>
        <v>110</v>
      </c>
      <c r="H101" s="35" t="str">
        <f t="shared" si="3"/>
        <v>Financial and Insurance Services</v>
      </c>
    </row>
    <row r="102" spans="2:8" x14ac:dyDescent="0.35">
      <c r="B102"/>
      <c r="E102" s="3" t="s">
        <v>91</v>
      </c>
      <c r="F102" s="34">
        <f>INDEX('IOIG(2015)'!$A$6:$A$120,MATCH(Mapping!$E102,'IOIG(2015)'!$B$6:$B$120,0))</f>
        <v>6601</v>
      </c>
      <c r="G102" s="34">
        <f>INDEX('IOIG(2015)'!$C$6:$C$120,MATCH(Mapping!$E102,'IOIG(2015)'!$B$6:$B$120,0))</f>
        <v>120</v>
      </c>
      <c r="H102" s="35" t="str">
        <f t="shared" si="3"/>
        <v>Rental, Hiring and Real Estate Services</v>
      </c>
    </row>
    <row r="103" spans="2:8" x14ac:dyDescent="0.35">
      <c r="B103"/>
      <c r="E103" s="3" t="s">
        <v>92</v>
      </c>
      <c r="F103" s="34">
        <f>INDEX('IOIG(2015)'!$A$6:$A$120,MATCH(Mapping!$E103,'IOIG(2015)'!$B$6:$B$120,0))</f>
        <v>6701</v>
      </c>
      <c r="G103" s="34">
        <f>INDEX('IOIG(2015)'!$C$6:$C$120,MATCH(Mapping!$E103,'IOIG(2015)'!$B$6:$B$120,0))</f>
        <v>200</v>
      </c>
      <c r="H103" s="35" t="str">
        <f t="shared" si="3"/>
        <v>N/A</v>
      </c>
    </row>
    <row r="104" spans="2:8" x14ac:dyDescent="0.35">
      <c r="B104"/>
      <c r="E104" s="3" t="s">
        <v>93</v>
      </c>
      <c r="F104" s="34">
        <f>INDEX('IOIG(2015)'!$A$6:$A$120,MATCH(Mapping!$E104,'IOIG(2015)'!$B$6:$B$120,0))</f>
        <v>6702</v>
      </c>
      <c r="G104" s="34">
        <f>INDEX('IOIG(2015)'!$C$6:$C$120,MATCH(Mapping!$E104,'IOIG(2015)'!$B$6:$B$120,0))</f>
        <v>120</v>
      </c>
      <c r="H104" s="35" t="str">
        <f t="shared" si="3"/>
        <v>Rental, Hiring and Real Estate Services</v>
      </c>
    </row>
    <row r="105" spans="2:8" x14ac:dyDescent="0.35">
      <c r="B105"/>
      <c r="E105" s="3" t="s">
        <v>94</v>
      </c>
      <c r="F105" s="34">
        <f>INDEX('IOIG(2015)'!$A$6:$A$120,MATCH(Mapping!$E105,'IOIG(2015)'!$B$6:$B$120,0))</f>
        <v>6901</v>
      </c>
      <c r="G105" s="34">
        <f>INDEX('IOIG(2015)'!$C$6:$C$120,MATCH(Mapping!$E105,'IOIG(2015)'!$B$6:$B$120,0))</f>
        <v>130</v>
      </c>
      <c r="H105" s="35" t="str">
        <f t="shared" si="3"/>
        <v>Professional, Scientific and Technical Services</v>
      </c>
    </row>
    <row r="106" spans="2:8" x14ac:dyDescent="0.35">
      <c r="B106"/>
      <c r="E106" s="3" t="s">
        <v>95</v>
      </c>
      <c r="F106" s="34">
        <f>INDEX('IOIG(2015)'!$A$6:$A$120,MATCH(Mapping!$E106,'IOIG(2015)'!$B$6:$B$120,0))</f>
        <v>7001</v>
      </c>
      <c r="G106" s="34">
        <f>INDEX('IOIG(2015)'!$C$6:$C$120,MATCH(Mapping!$E106,'IOIG(2015)'!$B$6:$B$120,0))</f>
        <v>130</v>
      </c>
      <c r="H106" s="35" t="str">
        <f t="shared" si="3"/>
        <v>Professional, Scientific and Technical Services</v>
      </c>
    </row>
    <row r="107" spans="2:8" x14ac:dyDescent="0.35">
      <c r="B107"/>
      <c r="E107" s="3" t="s">
        <v>96</v>
      </c>
      <c r="F107" s="34">
        <f>INDEX('IOIG(2015)'!$A$6:$A$120,MATCH(Mapping!$E107,'IOIG(2015)'!$B$6:$B$120,0))</f>
        <v>7210</v>
      </c>
      <c r="G107" s="34">
        <f>INDEX('IOIG(2015)'!$C$6:$C$120,MATCH(Mapping!$E107,'IOIG(2015)'!$B$6:$B$120,0))</f>
        <v>140</v>
      </c>
      <c r="H107" s="35" t="str">
        <f t="shared" si="3"/>
        <v>Administrative and Support Services</v>
      </c>
    </row>
    <row r="108" spans="2:8" x14ac:dyDescent="0.35">
      <c r="B108"/>
      <c r="E108" s="3" t="s">
        <v>97</v>
      </c>
      <c r="F108" s="34">
        <f>INDEX('IOIG(2015)'!$A$6:$A$120,MATCH(Mapping!$E108,'IOIG(2015)'!$B$6:$B$120,0))</f>
        <v>7310</v>
      </c>
      <c r="G108" s="34">
        <f>INDEX('IOIG(2015)'!$C$6:$C$120,MATCH(Mapping!$E108,'IOIG(2015)'!$B$6:$B$120,0))</f>
        <v>140</v>
      </c>
      <c r="H108" s="35" t="str">
        <f t="shared" si="3"/>
        <v>Administrative and Support Services</v>
      </c>
    </row>
    <row r="109" spans="2:8" x14ac:dyDescent="0.35">
      <c r="B109"/>
      <c r="E109" s="3" t="s">
        <v>98</v>
      </c>
      <c r="F109" s="34">
        <f>INDEX('IOIG(2015)'!$A$6:$A$120,MATCH(Mapping!$E109,'IOIG(2015)'!$B$6:$B$120,0))</f>
        <v>7501</v>
      </c>
      <c r="G109" s="34">
        <f>INDEX('IOIG(2015)'!$C$6:$C$120,MATCH(Mapping!$E109,'IOIG(2015)'!$B$6:$B$120,0))</f>
        <v>150</v>
      </c>
      <c r="H109" s="35" t="str">
        <f t="shared" si="3"/>
        <v>Public Administration and Safety</v>
      </c>
    </row>
    <row r="110" spans="2:8" x14ac:dyDescent="0.35">
      <c r="B110"/>
      <c r="E110" s="3" t="s">
        <v>99</v>
      </c>
      <c r="F110" s="34">
        <f>INDEX('IOIG(2015)'!$A$6:$A$120,MATCH(Mapping!$E110,'IOIG(2015)'!$B$6:$B$120,0))</f>
        <v>7601</v>
      </c>
      <c r="G110" s="34">
        <f>INDEX('IOIG(2015)'!$C$6:$C$120,MATCH(Mapping!$E110,'IOIG(2015)'!$B$6:$B$120,0))</f>
        <v>150</v>
      </c>
      <c r="H110" s="35" t="str">
        <f t="shared" si="3"/>
        <v>Public Administration and Safety</v>
      </c>
    </row>
    <row r="111" spans="2:8" x14ac:dyDescent="0.35">
      <c r="B111"/>
      <c r="E111" s="3" t="s">
        <v>100</v>
      </c>
      <c r="F111" s="34">
        <f>INDEX('IOIG(2015)'!$A$6:$A$120,MATCH(Mapping!$E111,'IOIG(2015)'!$B$6:$B$120,0))</f>
        <v>7701</v>
      </c>
      <c r="G111" s="34">
        <f>INDEX('IOIG(2015)'!$C$6:$C$120,MATCH(Mapping!$E111,'IOIG(2015)'!$B$6:$B$120,0))</f>
        <v>150</v>
      </c>
      <c r="H111" s="35" t="str">
        <f t="shared" si="3"/>
        <v>Public Administration and Safety</v>
      </c>
    </row>
    <row r="112" spans="2:8" x14ac:dyDescent="0.35">
      <c r="B112"/>
      <c r="E112" s="3" t="s">
        <v>101</v>
      </c>
      <c r="F112" s="34">
        <f>INDEX('IOIG(2015)'!$A$6:$A$120,MATCH(Mapping!$E112,'IOIG(2015)'!$B$6:$B$120,0))</f>
        <v>8010</v>
      </c>
      <c r="G112" s="34">
        <f>INDEX('IOIG(2015)'!$C$6:$C$120,MATCH(Mapping!$E112,'IOIG(2015)'!$B$6:$B$120,0))</f>
        <v>160</v>
      </c>
      <c r="H112" s="35" t="str">
        <f t="shared" si="3"/>
        <v>Education and Training</v>
      </c>
    </row>
    <row r="113" spans="2:8" x14ac:dyDescent="0.35">
      <c r="B113"/>
      <c r="E113" s="3" t="s">
        <v>102</v>
      </c>
      <c r="F113" s="34">
        <f>INDEX('IOIG(2015)'!$A$6:$A$120,MATCH(Mapping!$E113,'IOIG(2015)'!$B$6:$B$120,0))</f>
        <v>8110</v>
      </c>
      <c r="G113" s="34">
        <f>INDEX('IOIG(2015)'!$C$6:$C$120,MATCH(Mapping!$E113,'IOIG(2015)'!$B$6:$B$120,0))</f>
        <v>160</v>
      </c>
      <c r="H113" s="35" t="str">
        <f t="shared" si="3"/>
        <v>Education and Training</v>
      </c>
    </row>
    <row r="114" spans="2:8" x14ac:dyDescent="0.35">
      <c r="B114"/>
      <c r="E114" s="3" t="s">
        <v>103</v>
      </c>
      <c r="F114" s="34">
        <f>INDEX('IOIG(2015)'!$A$6:$A$120,MATCH(Mapping!$E114,'IOIG(2015)'!$B$6:$B$120,0))</f>
        <v>8210</v>
      </c>
      <c r="G114" s="34">
        <f>INDEX('IOIG(2015)'!$C$6:$C$120,MATCH(Mapping!$E114,'IOIG(2015)'!$B$6:$B$120,0))</f>
        <v>160</v>
      </c>
      <c r="H114" s="35" t="str">
        <f t="shared" si="3"/>
        <v>Education and Training</v>
      </c>
    </row>
    <row r="115" spans="2:8" x14ac:dyDescent="0.35">
      <c r="B115"/>
      <c r="E115" s="3" t="s">
        <v>104</v>
      </c>
      <c r="F115" s="34">
        <f>INDEX('IOIG(2015)'!$A$6:$A$120,MATCH(Mapping!$E115,'IOIG(2015)'!$B$6:$B$120,0))</f>
        <v>8401</v>
      </c>
      <c r="G115" s="34">
        <f>INDEX('IOIG(2015)'!$C$6:$C$120,MATCH(Mapping!$E115,'IOIG(2015)'!$B$6:$B$120,0))</f>
        <v>170</v>
      </c>
      <c r="H115" s="35" t="str">
        <f t="shared" si="3"/>
        <v>Health Care and Social Assistance</v>
      </c>
    </row>
    <row r="116" spans="2:8" x14ac:dyDescent="0.35">
      <c r="B116"/>
      <c r="E116" s="3" t="s">
        <v>105</v>
      </c>
      <c r="F116" s="34">
        <f>INDEX('IOIG(2015)'!$A$6:$A$120,MATCH(Mapping!$E116,'IOIG(2015)'!$B$6:$B$120,0))</f>
        <v>8601</v>
      </c>
      <c r="G116" s="34">
        <f>INDEX('IOIG(2015)'!$C$6:$C$120,MATCH(Mapping!$E116,'IOIG(2015)'!$B$6:$B$120,0))</f>
        <v>170</v>
      </c>
      <c r="H116" s="35" t="str">
        <f t="shared" si="3"/>
        <v>Health Care and Social Assistance</v>
      </c>
    </row>
    <row r="117" spans="2:8" x14ac:dyDescent="0.35">
      <c r="B117"/>
      <c r="E117" s="3" t="s">
        <v>106</v>
      </c>
      <c r="F117" s="34">
        <f>INDEX('IOIG(2015)'!$A$6:$A$120,MATCH(Mapping!$E117,'IOIG(2015)'!$B$6:$B$120,0))</f>
        <v>8901</v>
      </c>
      <c r="G117" s="34">
        <f>INDEX('IOIG(2015)'!$C$6:$C$120,MATCH(Mapping!$E117,'IOIG(2015)'!$B$6:$B$120,0))</f>
        <v>180</v>
      </c>
      <c r="H117" s="35" t="str">
        <f t="shared" si="3"/>
        <v>Arts and Recreation Services</v>
      </c>
    </row>
    <row r="118" spans="2:8" x14ac:dyDescent="0.35">
      <c r="B118"/>
      <c r="E118" s="3" t="s">
        <v>107</v>
      </c>
      <c r="F118" s="34">
        <f>INDEX('IOIG(2015)'!$A$6:$A$120,MATCH(Mapping!$E118,'IOIG(2015)'!$B$6:$B$120,0))</f>
        <v>9101</v>
      </c>
      <c r="G118" s="34">
        <f>INDEX('IOIG(2015)'!$C$6:$C$120,MATCH(Mapping!$E118,'IOIG(2015)'!$B$6:$B$120,0))</f>
        <v>180</v>
      </c>
      <c r="H118" s="35" t="str">
        <f t="shared" si="3"/>
        <v>Arts and Recreation Services</v>
      </c>
    </row>
    <row r="119" spans="2:8" x14ac:dyDescent="0.35">
      <c r="B119"/>
      <c r="E119" s="3" t="s">
        <v>108</v>
      </c>
      <c r="F119" s="34">
        <f>INDEX('IOIG(2015)'!$A$6:$A$120,MATCH(Mapping!$E119,'IOIG(2015)'!$B$6:$B$120,0))</f>
        <v>9201</v>
      </c>
      <c r="G119" s="34">
        <f>INDEX('IOIG(2015)'!$C$6:$C$120,MATCH(Mapping!$E119,'IOIG(2015)'!$B$6:$B$120,0))</f>
        <v>180</v>
      </c>
      <c r="H119" s="35" t="str">
        <f t="shared" si="3"/>
        <v>Arts and Recreation Services</v>
      </c>
    </row>
    <row r="120" spans="2:8" x14ac:dyDescent="0.35">
      <c r="B120"/>
      <c r="E120" s="3" t="s">
        <v>109</v>
      </c>
      <c r="F120" s="34">
        <f>INDEX('IOIG(2015)'!$A$6:$A$120,MATCH(Mapping!$E120,'IOIG(2015)'!$B$6:$B$120,0))</f>
        <v>9401</v>
      </c>
      <c r="G120" s="34">
        <f>INDEX('IOIG(2015)'!$C$6:$C$120,MATCH(Mapping!$E120,'IOIG(2015)'!$B$6:$B$120,0))</f>
        <v>190</v>
      </c>
      <c r="H120" s="35" t="str">
        <f t="shared" si="3"/>
        <v>Other Services</v>
      </c>
    </row>
    <row r="121" spans="2:8" x14ac:dyDescent="0.35">
      <c r="B121"/>
      <c r="E121" s="3" t="s">
        <v>110</v>
      </c>
      <c r="F121" s="34">
        <f>INDEX('IOIG(2015)'!$A$6:$A$120,MATCH(Mapping!$E121,'IOIG(2015)'!$B$6:$B$120,0))</f>
        <v>9402</v>
      </c>
      <c r="G121" s="34">
        <f>INDEX('IOIG(2015)'!$C$6:$C$120,MATCH(Mapping!$E121,'IOIG(2015)'!$B$6:$B$120,0))</f>
        <v>190</v>
      </c>
      <c r="H121" s="35" t="str">
        <f t="shared" si="3"/>
        <v>Other Services</v>
      </c>
    </row>
    <row r="122" spans="2:8" x14ac:dyDescent="0.35">
      <c r="B122"/>
      <c r="E122" s="3" t="s">
        <v>111</v>
      </c>
      <c r="F122" s="34">
        <f>INDEX('IOIG(2015)'!$A$6:$A$120,MATCH(Mapping!$E122,'IOIG(2015)'!$B$6:$B$120,0))</f>
        <v>9501</v>
      </c>
      <c r="G122" s="34">
        <f>INDEX('IOIG(2015)'!$C$6:$C$120,MATCH(Mapping!$E122,'IOIG(2015)'!$B$6:$B$120,0))</f>
        <v>190</v>
      </c>
      <c r="H122" s="35" t="str">
        <f t="shared" si="3"/>
        <v>Other Services</v>
      </c>
    </row>
    <row r="123" spans="2:8" x14ac:dyDescent="0.35">
      <c r="B123"/>
      <c r="E123" s="3" t="s">
        <v>112</v>
      </c>
      <c r="F123" s="34">
        <f>INDEX('IOIG(2015)'!$A$6:$A$120,MATCH(Mapping!$E123,'IOIG(2015)'!$B$6:$B$120,0))</f>
        <v>9502</v>
      </c>
      <c r="G123" s="34">
        <f>INDEX('IOIG(2015)'!$C$6:$C$120,MATCH(Mapping!$E123,'IOIG(2015)'!$B$6:$B$120,0))</f>
        <v>190</v>
      </c>
      <c r="H123" s="35" t="str">
        <f t="shared" si="3"/>
        <v>Other Services</v>
      </c>
    </row>
    <row r="124" spans="2:8" x14ac:dyDescent="0.35">
      <c r="B124"/>
    </row>
  </sheetData>
  <sheetProtection algorithmName="SHA-512" hashValue="2o+m3mwYJ+zMExonyB3egiH70k4y/j+8/PeBGwzrL0kR4+p8PbYzy2ugIFas+/3TQ6IaqLhcKhob2X074WaY3A==" saltValue="Jj7qCQ72+F3QGMicATHmqQ==" spinCount="100000" sheet="1" objects="1" scenarios="1" selectLockedCells="1" selectUnlockedCells="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F1B6690617214688B0DEAB36249838" ma:contentTypeVersion="12" ma:contentTypeDescription="Create a new document." ma:contentTypeScope="" ma:versionID="6f7434989c6ff670bf90b043fd364f55">
  <xsd:schema xmlns:xsd="http://www.w3.org/2001/XMLSchema" xmlns:xs="http://www.w3.org/2001/XMLSchema" xmlns:p="http://schemas.microsoft.com/office/2006/metadata/properties" xmlns:ns3="1613da92-edd5-46c4-b83b-e79aa57c9d26" xmlns:ns4="50ebcfd2-9118-4bbf-808c-0a82f72f4bf9" targetNamespace="http://schemas.microsoft.com/office/2006/metadata/properties" ma:root="true" ma:fieldsID="34233a503815a1491aff474a20e41577" ns3:_="" ns4:_="">
    <xsd:import namespace="1613da92-edd5-46c4-b83b-e79aa57c9d26"/>
    <xsd:import namespace="50ebcfd2-9118-4bbf-808c-0a82f72f4b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13da92-edd5-46c4-b83b-e79aa57c9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ebcfd2-9118-4bbf-808c-0a82f72f4b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14378-2F0C-460A-B839-48F1F87315AD}">
  <ds:schemaRefs>
    <ds:schemaRef ds:uri="1613da92-edd5-46c4-b83b-e79aa57c9d26"/>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50ebcfd2-9118-4bbf-808c-0a82f72f4bf9"/>
    <ds:schemaRef ds:uri="http://www.w3.org/XML/1998/namespace"/>
  </ds:schemaRefs>
</ds:datastoreItem>
</file>

<file path=customXml/itemProps2.xml><?xml version="1.0" encoding="utf-8"?>
<ds:datastoreItem xmlns:ds="http://schemas.openxmlformats.org/officeDocument/2006/customXml" ds:itemID="{CB1D0DCE-2B27-4776-95A8-3D20F0EF5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13da92-edd5-46c4-b83b-e79aa57c9d26"/>
    <ds:schemaRef ds:uri="50ebcfd2-9118-4bbf-808c-0a82f72f4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1F023-FD8F-4A04-90F9-6F3C5A9AD1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ReadMe</vt:lpstr>
      <vt:lpstr>Change Log</vt:lpstr>
      <vt:lpstr>Approach</vt:lpstr>
      <vt:lpstr>Limitations</vt:lpstr>
      <vt:lpstr>User &gt;</vt:lpstr>
      <vt:lpstr>Inputs</vt:lpstr>
      <vt:lpstr>Model</vt:lpstr>
      <vt:lpstr>Description</vt:lpstr>
      <vt:lpstr>Mapping</vt:lpstr>
      <vt:lpstr>AUS multipliers</vt:lpstr>
      <vt:lpstr>Data &gt;</vt:lpstr>
      <vt:lpstr>IOIG(2015) to ANZSIC06</vt:lpstr>
      <vt:lpstr>IOIG(2015)</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Leventis</dc:creator>
  <cp:lastModifiedBy>Daniel Yong</cp:lastModifiedBy>
  <dcterms:created xsi:type="dcterms:W3CDTF">2018-09-12T01:12:32Z</dcterms:created>
  <dcterms:modified xsi:type="dcterms:W3CDTF">2022-02-28T06:10:54Z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0x01010009F1B6690617214688B0DEAB36249838</vt:lpwstr>
  </property>
</Properties>
</file>