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defaultThemeVersion="166925"/>
  <xr:revisionPtr revIDLastSave="3" documentId="8_{13019C7D-2440-43E7-AC41-F58D52E6F49C}" xr6:coauthVersionLast="45" xr6:coauthVersionMax="45" xr10:uidLastSave="{2B718680-26A4-4558-AC69-C356A6F7A1A9}"/>
  <bookViews>
    <workbookView xWindow="-108" yWindow="-108" windowWidth="23256" windowHeight="12576" tabRatio="942" xr2:uid="{E5F07C88-0EE6-4BA4-B955-BE5587E64B54}"/>
  </bookViews>
  <sheets>
    <sheet name="Index" sheetId="12" r:id="rId1"/>
    <sheet name="A. Guidance&gt;" sheetId="19" r:id="rId2"/>
    <sheet name="Risk assessment process" sheetId="10" r:id="rId3"/>
    <sheet name="Instructions" sheetId="11" r:id="rId4"/>
    <sheet name="B. Input&gt;" sheetId="17" r:id="rId5"/>
    <sheet name="Current and Target state" sheetId="20" r:id="rId6"/>
    <sheet name="Risk Maturity Assessment" sheetId="21" r:id="rId7"/>
    <sheet name="C. References&gt;" sheetId="18" r:id="rId8"/>
    <sheet name="i) Risk Maturity Matrix" sheetId="13" r:id="rId9"/>
    <sheet name="ii) Evidence and best practice" sheetId="14" r:id="rId10"/>
  </sheets>
  <definedNames>
    <definedName name="_Hlk46761738" localSheetId="9">'ii) Evidence and best practice'!$D$13</definedName>
    <definedName name="_xlnm.Print_Area" localSheetId="5">'Current and Target state'!$C$1:$W$26</definedName>
    <definedName name="_xlnm.Print_Area" localSheetId="8">'i) Risk Maturity Matrix'!$A$1:$H$20</definedName>
    <definedName name="_xlnm.Print_Area" localSheetId="9">'ii) Evidence and best practice'!$A$1:$E$19</definedName>
    <definedName name="_xlnm.Print_Area" localSheetId="3">Instructions!$A$1:$R$37</definedName>
    <definedName name="_xlnm.Print_Area" localSheetId="2">'Risk assessment process'!$A$1:$M$32</definedName>
    <definedName name="_xlnm.Print_Area" localSheetId="6">'Risk Maturity Assessment'!$B$1:$I$38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13" l="1"/>
  <c r="E12" i="13"/>
  <c r="F12" i="13"/>
  <c r="G12" i="13"/>
  <c r="H12" i="13"/>
  <c r="D13" i="13"/>
  <c r="E13" i="13"/>
  <c r="F13" i="13"/>
  <c r="G13" i="13"/>
  <c r="H13" i="13"/>
  <c r="D14" i="13"/>
  <c r="E14" i="13"/>
  <c r="F14" i="13"/>
  <c r="G14" i="13"/>
  <c r="H14" i="13"/>
  <c r="D15" i="13"/>
  <c r="E15" i="13"/>
  <c r="F15" i="13"/>
  <c r="G15" i="13"/>
  <c r="H15" i="13"/>
  <c r="D16" i="13"/>
  <c r="E16" i="13"/>
  <c r="F16" i="13"/>
  <c r="G16" i="13"/>
  <c r="H16" i="13"/>
  <c r="D17" i="13"/>
  <c r="E17" i="13"/>
  <c r="F17" i="13"/>
  <c r="G17" i="13"/>
  <c r="H17" i="13"/>
  <c r="D18" i="13"/>
  <c r="E18" i="13"/>
  <c r="F18" i="13"/>
  <c r="G18" i="13"/>
  <c r="H18" i="13"/>
  <c r="D19" i="13"/>
  <c r="E19" i="13"/>
  <c r="F19" i="13"/>
  <c r="G19" i="13"/>
  <c r="H19" i="13"/>
  <c r="D20" i="13"/>
  <c r="E20" i="13"/>
  <c r="F20" i="13"/>
  <c r="G20" i="13"/>
  <c r="H20" i="13"/>
  <c r="T19" i="20" l="1"/>
  <c r="T18" i="20"/>
  <c r="V18" i="20" s="1"/>
  <c r="U18" i="20"/>
  <c r="W18" i="20" l="1"/>
  <c r="J16" i="20"/>
  <c r="I16" i="20"/>
  <c r="V27" i="20"/>
  <c r="C9" i="21"/>
  <c r="C7" i="21"/>
  <c r="U25" i="20" l="1"/>
  <c r="T25" i="20"/>
  <c r="U24" i="20"/>
  <c r="T24" i="20"/>
  <c r="U23" i="20"/>
  <c r="T23" i="20"/>
  <c r="U22" i="20"/>
  <c r="T22" i="20"/>
  <c r="U21" i="20"/>
  <c r="T21" i="20"/>
  <c r="U20" i="20"/>
  <c r="T20" i="20"/>
  <c r="U19" i="20"/>
  <c r="U17" i="20"/>
  <c r="T17" i="20"/>
  <c r="M16" i="20"/>
  <c r="P16" i="20" s="1"/>
  <c r="S16" i="20" s="1"/>
  <c r="L16" i="20"/>
  <c r="O16" i="20" s="1"/>
  <c r="R16" i="20" s="1"/>
  <c r="V25" i="20" l="1"/>
  <c r="W25" i="20"/>
  <c r="V22" i="20"/>
  <c r="W22" i="20"/>
  <c r="W23" i="20"/>
  <c r="V23" i="20"/>
  <c r="V24" i="20"/>
  <c r="W24" i="20"/>
  <c r="W21" i="20"/>
  <c r="V21" i="20"/>
  <c r="V17" i="20"/>
  <c r="W17" i="20"/>
  <c r="V20" i="20"/>
  <c r="W20" i="20"/>
  <c r="V19" i="20"/>
  <c r="W19" i="20"/>
  <c r="H13" i="21"/>
  <c r="F19" i="21"/>
  <c r="H19" i="21"/>
  <c r="D19" i="21"/>
  <c r="G19" i="21"/>
  <c r="E19" i="21"/>
  <c r="G16" i="21"/>
  <c r="D16" i="21"/>
  <c r="E16" i="21"/>
  <c r="F16" i="21"/>
  <c r="H16" i="21"/>
  <c r="D17" i="21"/>
  <c r="E17" i="21"/>
  <c r="H17" i="21"/>
  <c r="F17" i="21"/>
  <c r="G17" i="21"/>
  <c r="F21" i="21"/>
  <c r="D21" i="21"/>
  <c r="G21" i="21"/>
  <c r="H21" i="21"/>
  <c r="E21" i="21"/>
  <c r="H18" i="21"/>
  <c r="D18" i="21"/>
  <c r="F18" i="21"/>
  <c r="G18" i="21"/>
  <c r="E18" i="21"/>
  <c r="G13" i="21"/>
  <c r="E13" i="21"/>
  <c r="F13" i="21"/>
  <c r="G20" i="21"/>
  <c r="F20" i="21"/>
  <c r="H20" i="21"/>
  <c r="D20" i="21"/>
  <c r="E20" i="21"/>
  <c r="D13" i="21"/>
  <c r="U26" i="20"/>
  <c r="C25" i="21" s="1"/>
  <c r="E14" i="21"/>
  <c r="H14" i="21"/>
  <c r="D14" i="21"/>
  <c r="G14" i="21"/>
  <c r="F14" i="21"/>
  <c r="W26" i="20" l="1"/>
  <c r="D25" i="21" s="1"/>
  <c r="T26" i="20"/>
  <c r="C24" i="21" s="1"/>
  <c r="H15" i="21"/>
  <c r="E15" i="21"/>
  <c r="D15" i="21"/>
  <c r="G15" i="21"/>
  <c r="F15" i="21"/>
  <c r="V26" i="20" l="1"/>
  <c r="D24" i="21" s="1"/>
</calcChain>
</file>

<file path=xl/sharedStrings.xml><?xml version="1.0" encoding="utf-8"?>
<sst xmlns="http://schemas.openxmlformats.org/spreadsheetml/2006/main" count="295" uniqueCount="208">
  <si>
    <t>Fundamental</t>
  </si>
  <si>
    <t>Advanced</t>
  </si>
  <si>
    <t>Embedded</t>
  </si>
  <si>
    <t>Systematic</t>
  </si>
  <si>
    <t>Repeatable</t>
  </si>
  <si>
    <t>Foundations</t>
  </si>
  <si>
    <t>Risk culture</t>
  </si>
  <si>
    <t>Risk governance</t>
  </si>
  <si>
    <t>Element</t>
  </si>
  <si>
    <t>Attribute</t>
  </si>
  <si>
    <t>Enablers</t>
  </si>
  <si>
    <t>Integration</t>
  </si>
  <si>
    <t>Maturity level</t>
  </si>
  <si>
    <t>Evidence and best practice</t>
  </si>
  <si>
    <t>Activities</t>
  </si>
  <si>
    <t>Capability &amp; Training</t>
  </si>
  <si>
    <t>Methodologies &amp; Tools</t>
  </si>
  <si>
    <t>Strategy &amp; Business Planning</t>
  </si>
  <si>
    <t>Projects</t>
  </si>
  <si>
    <t>Programs &amp; Operational Performance</t>
  </si>
  <si>
    <t>Reporting &amp; Communications</t>
  </si>
  <si>
    <t>Strategy and business planning process is dynamically sensitive to internal and external risk factors. Risk is considered on a consistent basis and aggregated to monitor changes to risk profiles over time.</t>
  </si>
  <si>
    <t>Data &amp; Information</t>
  </si>
  <si>
    <t>Strategy and Business Planning</t>
  </si>
  <si>
    <t>Reporting and Communication</t>
  </si>
  <si>
    <t>Risk maturity assessment process flow</t>
  </si>
  <si>
    <t>Gather supporting 
evidence</t>
  </si>
  <si>
    <t>Assess current 
state</t>
  </si>
  <si>
    <t>ü</t>
  </si>
  <si>
    <t xml:space="preserve"> </t>
  </si>
  <si>
    <t>Agency:</t>
  </si>
  <si>
    <t>Role of Respondent:</t>
  </si>
  <si>
    <t>Year of Assessment:</t>
  </si>
  <si>
    <t>Legend</t>
  </si>
  <si>
    <t>50-150</t>
  </si>
  <si>
    <t>1)</t>
  </si>
  <si>
    <t>2)</t>
  </si>
  <si>
    <t>3)</t>
  </si>
  <si>
    <t>4)</t>
  </si>
  <si>
    <t>Instructions</t>
  </si>
  <si>
    <t xml:space="preserve">a) </t>
  </si>
  <si>
    <t xml:space="preserve">b) </t>
  </si>
  <si>
    <t>Reference</t>
  </si>
  <si>
    <t>Supporting information</t>
  </si>
  <si>
    <t>Current state</t>
  </si>
  <si>
    <t>150-500</t>
  </si>
  <si>
    <t>500-1,000</t>
  </si>
  <si>
    <t>No. of Employees:</t>
  </si>
  <si>
    <t>Follow links below:</t>
  </si>
  <si>
    <t>Index</t>
  </si>
  <si>
    <t>Executive decisions drive a positive risk culture and have early warning mechanisms in place to identify areas of poor behaviour. Key risks are owned by 1st line management and risk behaviour is directly linked to performance.</t>
  </si>
  <si>
    <t>Instructions for the inputs into the risk maturity tool:</t>
  </si>
  <si>
    <t>Cluster:</t>
  </si>
  <si>
    <t>Risk Maturity Assessment</t>
  </si>
  <si>
    <t xml:space="preserve">Treasury Risk Maturity Assessment Tool  </t>
  </si>
  <si>
    <t>Risk Maturity Matrix</t>
  </si>
  <si>
    <t>The tab 'Risk Maturity Assessment' is a summary of the assessment and is:</t>
  </si>
  <si>
    <t>Contents of the workbook:</t>
  </si>
  <si>
    <t>Return to Index</t>
  </si>
  <si>
    <t>A. Guidance</t>
  </si>
  <si>
    <t>Risk Assessment Process</t>
  </si>
  <si>
    <t>i)</t>
  </si>
  <si>
    <t>ii)</t>
  </si>
  <si>
    <t>Risk management depends on well-intended actions of individuals with limited ‘risk management’ capability. Risk roles, responsibilities and accountabilities are poorly defined and there is minimal training in risk management.</t>
  </si>
  <si>
    <t xml:space="preserve">Risk culture is considered and communicated and there is an awareness of risk culture and the required behaviours to manage risks across the agency. </t>
  </si>
  <si>
    <t>Executive management continuously improve culture through the operating model design, key decision making, performance management and effective communication. Collaboration on risk culture best practice occurs inter and intra agency.</t>
  </si>
  <si>
    <t>Basic building blocks of risk governance are documented and roles and responsibilities for enterprise risk operating model elements are defined and agreed. Risk tolerance is understood for all material risks across the agency. Accountability for risk tolerance decisions and tolerances has been assigned.</t>
  </si>
  <si>
    <t>Enterprise-wide risk management methodologies and tools are consistently applied and are considered best in class. The agency is recognised as a leader in the field of risk management methodologies and tools.</t>
  </si>
  <si>
    <t xml:space="preserve">Risk is integrated into planning and strategy across all business units and aligns to agency objectives. All key risk classes are considered when developing and implementing strategies and business planning. </t>
  </si>
  <si>
    <t>There is a minimal or ad-hoc consideration of project risks or the impact of projects on the risk profile of the agency.</t>
  </si>
  <si>
    <t>Agencies should consider the context of the agency when determining its maturity (i.e. a larger more complex agency may have more complex risk governance needs than a smaller agency). The purpose of the Risk Maturity Tool is not to drive a score or ranking but to understand the activities required to move the agency from its current maturity to its desired maturity.</t>
  </si>
  <si>
    <t>Note</t>
  </si>
  <si>
    <t>General inquiries concerning this document should be initially directed to:</t>
  </si>
  <si>
    <t>Financial Management Governance &amp; Analytics, NSW Treasury</t>
  </si>
  <si>
    <t>finpol@treasury.nsw.gov.au</t>
  </si>
  <si>
    <r>
      <t xml:space="preserve">Agency's should refer to the accompanying </t>
    </r>
    <r>
      <rPr>
        <b/>
        <sz val="11"/>
        <color theme="1"/>
        <rFont val="Calibri"/>
        <family val="2"/>
        <scheme val="minor"/>
      </rPr>
      <t>Treasury Risk Maturity Assessment Tool Guidance Paper</t>
    </r>
    <r>
      <rPr>
        <sz val="11"/>
        <color theme="1"/>
        <rFont val="Calibri"/>
        <family val="2"/>
        <scheme val="minor"/>
      </rPr>
      <t xml:space="preserve"> provided on the Treasury website which includes the Risk Maturity Matrix, methodology and supporting information.</t>
    </r>
  </si>
  <si>
    <t>Overall maturity score</t>
  </si>
  <si>
    <t>Current</t>
  </si>
  <si>
    <t xml:space="preserve">c) </t>
  </si>
  <si>
    <t>5)</t>
  </si>
  <si>
    <t>Link: https://www.treasury.nsw.gov.au/information-public-entities/governance-risk-and-assurance/treasury-risk-maturity-assessment-tool</t>
  </si>
  <si>
    <t>Scoring</t>
  </si>
  <si>
    <t>Target Maturity Level</t>
  </si>
  <si>
    <t>Current state score</t>
  </si>
  <si>
    <t>Target score</t>
  </si>
  <si>
    <t>✔</t>
  </si>
  <si>
    <t>Overall Score</t>
  </si>
  <si>
    <t>Note:</t>
  </si>
  <si>
    <t>To remove a selection, delete the tick in the box.</t>
  </si>
  <si>
    <t>1</t>
  </si>
  <si>
    <t>2</t>
  </si>
  <si>
    <t>3</t>
  </si>
  <si>
    <t>4</t>
  </si>
  <si>
    <t>5</t>
  </si>
  <si>
    <t>Use the drop down listing in the light green columns to select the Current and Target Maturity level.</t>
  </si>
  <si>
    <t>An overall maturity score will be automatically calculated at the bottom of the table as an average of each attribute.</t>
  </si>
  <si>
    <t>Where an overall risk maturity level is presented. This overall score is calculated by allocating 1 to 5 for each attribute and averaging the score for the 9 attributes.</t>
  </si>
  <si>
    <t>Current Maturity Level</t>
  </si>
  <si>
    <t>If an incorrect selection is made, delete the tick and repeat step 1.</t>
  </si>
  <si>
    <t>Each row (attribute) must only have one current and one target maturity state selected. An error message will appear if multiple cells are selected for each attribute.</t>
  </si>
  <si>
    <t>Current and Target state</t>
  </si>
  <si>
    <t>The tab 'Current and Target state' enables the selection of the current and target maturity state for each attribute and automatically calculates the maturity score. Refer to instructions below.</t>
  </si>
  <si>
    <t>Target</t>
  </si>
  <si>
    <t>Year of risk framework set-up:</t>
  </si>
  <si>
    <t xml:space="preserve">Agency: </t>
  </si>
  <si>
    <t>Year:</t>
  </si>
  <si>
    <t>T</t>
  </si>
  <si>
    <t>C</t>
  </si>
  <si>
    <t>Score</t>
  </si>
  <si>
    <t>1,000-2,000</t>
  </si>
  <si>
    <t>2,000-5,000</t>
  </si>
  <si>
    <t>5,000-10,000</t>
  </si>
  <si>
    <t>&gt;10,000</t>
  </si>
  <si>
    <t>Evidence to support maturity level selection</t>
  </si>
  <si>
    <t>List the supporting evidence for the maturity level selection in the green right hand side column.</t>
  </si>
  <si>
    <t>Risk maturity assessment - current and target maturity state</t>
  </si>
  <si>
    <t>[Include plan/activities to be actioned by management in order to close gap between current and target maturity state]</t>
  </si>
  <si>
    <t>Current &amp; Target maturity state are same</t>
  </si>
  <si>
    <t>Current maturity state</t>
  </si>
  <si>
    <t>Target maturity state</t>
  </si>
  <si>
    <t>Best Practice Examples</t>
  </si>
  <si>
    <t>[ ]</t>
  </si>
  <si>
    <t xml:space="preserve">There is limited or unclear accountability for risk management and key decisions only consider risk and reward on an ad-hoc basis. There is limited definition of the agency’s desired risk culture and behaviours. The Executive are involved only in major issues or concerns relating to risk. </t>
  </si>
  <si>
    <t>There is a defined approach to consider and manage risk culture across the agency. Risk behaviours that effectively manage risk to agreed tolerances are rewarded and poor behaviours managed. Drivers of the agency’s risk culture are understood and reported on. There is "tone from the top" (e.g. Executive and Audit and Risk Committees) support of proactive risk management behaviours.</t>
  </si>
  <si>
    <t>Policies and procedures are consistent across the agency and align to agency objectives. There are defined risk roles and responsibilities embedded in the organisational structures and risk is a core element of decision making and oversight of the agency. Early warning signals and data are monitored to allow changes to risk tolerance over time. Risk governance policies and procedures are regularly reviewed to maintain relevance to the agency's risk profile.</t>
  </si>
  <si>
    <t>Risk specialist function is established and requires risk competency. Some formal risk management training is offered to the wider organisation.</t>
  </si>
  <si>
    <t>Standardised risk management training is run for all staff (role specific) with deeper training provided for specialists. All staff are expected to have a knowledge of risk management and apply it in their role. Risk management training content sets out all the key components of the risk management framework including policy requirements, risk management methodologies and tools.</t>
  </si>
  <si>
    <t>Risk management knowledge and skills are continuously upgraded through ongoing learning and development and benchmarked against leading practice both in the NSW public sector and the corporate sector.</t>
  </si>
  <si>
    <t xml:space="preserve">There is minimal focus on risk when developing or executing strategies or business plans. Where risk is considered it is inconsistently applied across the agency and not actively reviewed in-line with strategy and business plan reviews. </t>
  </si>
  <si>
    <t>Risk is considered in strategies and business planning but is not consistently applied and is not consolidated across the agency.</t>
  </si>
  <si>
    <t>Strategy setting and business planning consider risks in a consistent manner and document the responses. Risk review outcomes are documented and reviewed and reported on an annual basis.</t>
  </si>
  <si>
    <t>A consistent and documented approach to risk management is applied to all significant projects. Ownership for project risk is understood and followed through.</t>
  </si>
  <si>
    <t>Defined, documented and consistent financial and non-financial risk management procedures are included in most programs &amp; processes, including budgeting &amp; resource planning.</t>
  </si>
  <si>
    <t>Risk reporting uses dynamic risk measurements based on quantitative and statistically based data and/or verifiable supporting information to allow responsive risk decisions to be made. Risk is reported and communicated appropriately across all levels of the agency.</t>
  </si>
  <si>
    <t>• The Executive is regularly involved in significant risk-related discussions
• The agency’s desired risk behaviours and attitudes are defined and communicated across the agency
• The agency has adopted appropriate methods to assess the level of risk culture across the agency and close gaps with desired risk culture
• Risk culture elements (e.g. personal risk attitude and risk management competency) are considered when hiring / promoting staff 
• Staff report concerns about inappropriate or excessive risk taking and act without fear of retaliation or intimidation
• The agency has programs to ensure the desired risk culture is built and driven across the agency (e.g. training programs, awareness initiatives, etc).</t>
  </si>
  <si>
    <t>• Dedicated IT solutions for data collection, modelling, monitoring and reporting e.g. risk management information system 
• Risk specific analysis systems
• Risk and incident management and reporting systems including automatic risk notification or alarm associated with reported issues
• Data integrity and security systems
• Quantitative and qualitative data analytics
• Data governance procedures
• Data and information stored in some form of online records management system.</t>
  </si>
  <si>
    <t>• Risk reporting is dynamic and undertaken in real time, allowing management to utilise a combination of heatmaps, dashboards and key risk indicators to proactively manage risk in the business.
• Risk reporting is integrated into existing management systems and demonstrates alignment with objectives, performance measures, risk indicators and key risks.</t>
  </si>
  <si>
    <t>Clearly defined risk governance procedures (including standard policies and procedures, roles &amp; responsibilities) exist across the agency and are clearly understood across the agency. Evaluation of risk governance is performed using relevant and appropriate key risk indicators. There is proactive management of risk relative to tolerance by those accountable.</t>
  </si>
  <si>
    <t xml:space="preserve">Project portfolio is consistently evaluated for risks and interdependencies. Resourcing and funding are dependent on effective risk management practices that assess all risk classes. There is a clear reference between project risks and the agency’s risk profile. </t>
  </si>
  <si>
    <t>• Strategic risk profiles
• Business plans include risk considerations that align with the agency
• Business Plan risks align with Business Strategy Risks
• Horizon risk scanning
• Scenario analysis
• Stress testing</t>
  </si>
  <si>
    <t xml:space="preserve">Key project risks (e.g. interdependency, benefits realisation and management, staff impact, customer, budget, resourcing) are regularly discussed, evaluated and combined to support risk-based decisions on a project and portfolio basis and support the delivery of agency outcomes. This covers both delivered and delivery risks. </t>
  </si>
  <si>
    <t>Risk management uses reliable and proven models &amp; methodologies for risk decision-making and utilises a range of risk tools to support a predictable and consistent risk management process.
Evaluation of the effectiveness of the risk management framework, the management of risk by an agency and the effectiveness of risk tools is performed on a regular basis.</t>
  </si>
  <si>
    <t xml:space="preserve">Error message in the scoring section means the table has been completed incorrectly and should be checked. </t>
  </si>
  <si>
    <t>B. Inputs into the tool</t>
  </si>
  <si>
    <t>C. References</t>
  </si>
  <si>
    <t>This workbook should be used to assess the risk maturity of an agency, referencing the process flow below. The result will be a comprehensive program of activities that will support moving the agency from its current maturity to its target state and is summarised in the tab 'Risk Maturity Assessment'.</t>
  </si>
  <si>
    <t xml:space="preserve">6) </t>
  </si>
  <si>
    <t xml:space="preserve">This tab is a summary of the Risk Maturity Assessment and can be used to communicate the results of the assessment and planned program of activities with the agency's leadership team and ARCs. </t>
  </si>
  <si>
    <t>Key elements of risk governance are not defined, formalised, consistent, documented or repeatable. Positive risk outcomes rely solely on well-intended individual efforts. Risk tolerance is considered on an ad-hoc basis and is not consistently applied when assessing risk. There is a documented risk management and risk governance policy and procedures, with basic coverage of roles and responsibilities focussing only on Executive management and the risk function.</t>
  </si>
  <si>
    <t>The agency is recognised as employing experienced risk personnel with embedded knowledge &amp; expertise in place. Risk training is provided in areas of emerging risk practice and comprehensive risk training is provided to all staff. Risk management training content is reviewed at least annually.</t>
  </si>
  <si>
    <t>No models / methodologies / tools used to support risk decision-making and heavy reliance upon key people and their instincts.</t>
  </si>
  <si>
    <t xml:space="preserve">Simple risk models used for some risk decision making using measurement methods which are specified and documented.   </t>
  </si>
  <si>
    <t>Standardised risk models / methodologies consistently utilised for decision-making with defined measures of performance and process / risk variability. A risk classification library is documented and is used as a basis for risk identification and evaluation across the agency. Evaluation and monitoring of risk management is performed.   </t>
  </si>
  <si>
    <t xml:space="preserve">Data quality is low, inconsistent and with limited confidence. Risk decisions are made with low quality data. </t>
  </si>
  <si>
    <t>Some data collection is undertaken and is used to evaluate and monitor risk on an ongoing basis. There is a stable set of data and information.</t>
  </si>
  <si>
    <t>Critical programs and processes have defined and documented financial and non-financial risk management plans / procedures in place.</t>
  </si>
  <si>
    <t xml:space="preserve">Risk management is a critical input to program and operational performance and is considered a core competency.  Programs and processes are dynamically risk assessed and developed in response to emerging risks.  </t>
  </si>
  <si>
    <t>Continuous benchmarking and improvement of how financial and non-financial risks are identified and managed is performed enterprise wide for all programs and processes.
Proactive redirection of funding and resources occurs based on periodic monitoring of risk profile and assumption changes.</t>
  </si>
  <si>
    <t xml:space="preserve">Risk reporting is performed with regular / actionable reports and key metrics identified based on a standard set of data. However, actions from reports are not consistently followed-up.  </t>
  </si>
  <si>
    <t>Risk reporting is consistent in format and content and is used for decision making and planning by Senior Management. Reporting identifies exceptions and “near misses”.</t>
  </si>
  <si>
    <t>• Governance structures, roles and responsibilities 
• Developed or use of prescribed risk frameworks / operating models 
• Developed or use of prescribed policies, procedures, standards, checklists covering key risk classes, incident management, customer &amp; complaint management etc 
• Emergency Management plans for Departments/ agencies dealing with large groups of the public
• Delegations of Authority
• Terms of reference for key governance committees
• Risk Tolerance Statements and guide on how risk tolerance is applied when assessing risks 
• Risk reporting related to tolerance
• Audit and Risk Committee and Internal Audit Charters (reflective of Model Charters in the Internal Audit and Risk Management Policy) 
• Risk management is included in staff performance agreements 
• Hierarchy structure of Risk Registers for the organisation that links the detailed Operational Risk registers to higher level strategic and enterprise risks
• Control design and operational effectiveness assessments (includes stress testing of controls).</t>
  </si>
  <si>
    <t xml:space="preserve">• Risk management competency and skills definitions
• Induction / on-boarding risk training for new staff
• On-going risk training programs for staff
• Specific risk capability training for relevant staff responsible for risk management 
• Advanced risk training for specialist risk professionals to maintain capability 
• Performance assessment risk measures
• Risk management accountability identified in position descriptions and performance reviews for relevant staff that manage risk. </t>
  </si>
  <si>
    <t>• Hiring and development of management are periodically reviewed to ensure competency levels are appropriate and support the business objectives
• Gaps in risk management competency are recognised and addressed to ensure capability evolves as the agency risk profile changes (internal/external)
• Formal training and development of staff with a focus on agency wide risk management.</t>
  </si>
  <si>
    <t xml:space="preserve">• Consistent risk management vocabulary
• Risk assessment methodology (scales, likelihood, consequence, rating)
• Root cause analysis / classification
• Risk profile / register
• Risk and control matrix
• Specific industry / risk class models
• Risk analysis and trending
• Risk dashboards
• A control library is documented and is used for categorising control instances. There is a documented control assurance program which prescribes the frequency and method of control assessment
• Analysis of emerging issues or key risk indicators  
• Evidence based methods
• Control design and operational effectiveness assessments (includes stress testing of controls). </t>
  </si>
  <si>
    <t xml:space="preserve">• Guidelines, metrics or scoring scales / methods have been defined to help individuals understand how to assess risk (e.g. financial and reputational impacts, likelihood, velocity, risk management capabilities in place)
• The agency’s portfolio of risks is analysed to determine whether any risks are interrelated or whether a single event may have cascading impacts
• Risk profiles are formally approved and periodically reviewed by the Executive / Audit &amp; Risk Committee 
• The agency has implemented specific techniques and tools (which might include defined performance indicators) to evaluate and monitor top risk exposures and / or the effectiveness of risk responses
• Risk analysis includes considering emerging risks and sensitivity analysis
• Risk forums regularly evaluate the effectiveness of risk management frameworks, the management of risk by the agency including control design effectiveness and control operating effectiveness assessments and the effectiveness of tools. </t>
  </si>
  <si>
    <t>• The agency identifies and understands the potential risks and opportunities of each strategy being considered when evaluating strategic options
• The risk management function partakes in the strategy setting process
• When conducting strategy and business planning, agencies should consider strategic and performance goals with reference to State Outcomes.</t>
  </si>
  <si>
    <t>• Project risk registers
• Risk and control matrices
• Project risk committees (including terms of reference)
• Gateway assurance reviews including risk management focusus.</t>
  </si>
  <si>
    <t>• The agency considers not only typical time, cost and quality risks but wider risks (program and project interdependency, benefit realisation and management, staff impact and customer) and the distinction between delivered and delivery risk
• Stronger project risk management supports improving the delivery of agency outcomes.</t>
  </si>
  <si>
    <t>• Process flow diagrams and procedures
• Risk profiles for critical processes
• Risk and control matrices
• Key Risk Indicator monitoring for critical processes.</t>
  </si>
  <si>
    <t xml:space="preserve">• Critical financial and non-financial risks have key risk indicators that are monitored. Mitigations are in place as risks increase or emerge. </t>
  </si>
  <si>
    <t>• Dynamic risk reporting
• Risk dashboards
• Risk heatmaps
• Enterprise Risk Register (used to report to leadership team and ARC)
• WHS Risk Register (potentially managed by Health and Safety Committee).</t>
  </si>
  <si>
    <t>Reporting &amp; Communication</t>
  </si>
  <si>
    <t>Standard suite of integrated risk data that supports consistent risk analysis across the agency allowing trend analysis and risk-based decision making. Risk management data guidelines are used to prescribe the agency's expectations regarding data quality, completeness, accuracy and availability.</t>
  </si>
  <si>
    <t xml:space="preserve">Risk governance practice, policies and procedures are evolved by all those involved in risk management. Management and employees proactively review roles and responsibilities and take ownership for risk management at every level. All levels in the agency consider risk tolerance and dynamically determine risk responses. </t>
  </si>
  <si>
    <t>Comprehensive set of data that allows dynamic risk management based on stable and high-quality data sets for all risk classes.
The quality data enables agencies to identify lessons learnt and emerging risks and opportunities.</t>
  </si>
  <si>
    <t>Advanced suite of analytics and data that enables dynamic risk management and monitoring with effective and intuitive dashboards based on a breadth and depth of high-quality data. Continuous development of data and analytics in line with leading practice.</t>
  </si>
  <si>
    <t xml:space="preserve">• The role of the Executive / Audit &amp; Risk Committee is formally defined in relation to its role and responsibilities on risk oversight.
• The agency has in place Management Committees which regularly meet to address and oversee all key risks
• Roles, ownerships and responsibilities of risk management are clearly defined, assigned, communicated and understood across the agency
• Risk escalation processes and related roles and responsibilities are clearly defined 
• The agency has a process to define, articulate and communicate specific tolerance for risk taking which is formally approved and periodically reviewed by the Executive / Audit &amp; Risk Committee
• All key decision-makers understand and act in accordance with the risk tolerance defined by risk management activities
• Risk tolerance is communicated across the agency, guides decision making and is embedded in the risk matrix for the organisation 
• Regular risk forums are established which comprises of senior level representatives across the agency with a formal terms of reference which sets out the forums objectives, authority, composition, roles and responsibilities
• Risk forums review material risk exposures and make decisions on the appropriateness of risk assessment
• Risk forums consider control design effectiveness and control operating effectiveness assessments associated with the material risks identified across the agency and make decisions on the appropriateness of rectification actions having regard to the risk tolerance
• Risk management is discussed as a regular agenda item at senior management meetings on an at least quarterly basis. </t>
  </si>
  <si>
    <t>A. Guidance  - instructions for the Spreadsheet:</t>
  </si>
  <si>
    <t>C. References - supporting information when using the tool:</t>
  </si>
  <si>
    <t>B. Inputs into the risk maturity tool and summary of the assessment:</t>
  </si>
  <si>
    <t>Risk Maturity Matrix: a description of the attribute at each maturity level (to be selected in the 'Current and Target state' tab). The table includes 3 elements, 9 attributes and 5 maturity levels.</t>
  </si>
  <si>
    <t>'Current and Target state' tab:</t>
  </si>
  <si>
    <t>The risk maturity score will automatically calculate in the scoring columns for each row.</t>
  </si>
  <si>
    <r>
      <t xml:space="preserve">Risk assessment process: </t>
    </r>
    <r>
      <rPr>
        <sz val="11"/>
        <color theme="1"/>
        <rFont val="Calibri"/>
        <family val="2"/>
        <scheme val="minor"/>
      </rPr>
      <t>an overview of how the tool is used</t>
    </r>
    <r>
      <rPr>
        <b/>
        <sz val="11"/>
        <color theme="1"/>
        <rFont val="Calibri"/>
        <family val="2"/>
        <scheme val="minor"/>
      </rPr>
      <t>.</t>
    </r>
  </si>
  <si>
    <t>'Risk Maturity Assessment' tab:</t>
  </si>
  <si>
    <t xml:space="preserve">Select the Current and Target maturity state by selecting the tick (✔) in the drop down listing in the light green columns. </t>
  </si>
  <si>
    <t>This tab will automatically present the Current and Target maturity state for each attribute and the overall risk maturity score using the previous tab.</t>
  </si>
  <si>
    <t>A combined representation of the current state and target state of the agency;</t>
  </si>
  <si>
    <t>Where the agency notes the plan/activities to be actioned by management in order to close gap between current and target maturity state; and</t>
  </si>
  <si>
    <t>All light green cells represent inputs into the tool</t>
  </si>
  <si>
    <t>[Provide evidence to support the selection of the current maturity state]</t>
  </si>
  <si>
    <r>
      <t xml:space="preserve">Include the </t>
    </r>
    <r>
      <rPr>
        <u/>
        <sz val="11"/>
        <color theme="1"/>
        <rFont val="Calibri"/>
        <family val="2"/>
        <scheme val="minor"/>
      </rPr>
      <t>evidence</t>
    </r>
    <r>
      <rPr>
        <sz val="11"/>
        <color theme="1"/>
        <rFont val="Calibri"/>
        <family val="2"/>
        <scheme val="minor"/>
      </rPr>
      <t xml:space="preserve"> used to support the selection of the current maturity state for each attribute in the last column.</t>
    </r>
  </si>
  <si>
    <t>• Agency values and behaviours
• Risk Culture Assessments (staff survey, internal review or internal audit) 
• Reward and recognition programs: 
- Formal performance recognition feedback (e.g. program specific)
- Social recognition (e.g. social events, team meetings, conference, etc)
- Recognition through communication channels (e.g. emails, newsletters, etc)
• Award certificates (e.g. individual award, team award, division award, business award)
• Consequence management procedures 
• Incident and lessons learnt information
• Risk roles and responsibilities (including risk champions) 
• Developed or use of prescribed learning &amp; development programs
• Developed or use of prescribed performance measures for risk management.</t>
  </si>
  <si>
    <t xml:space="preserve">Project risk accountability is assigned and projects consider risk during project design, evaluation and throughout the project lifecycle. </t>
  </si>
  <si>
    <t>Program and operational risks are not defined, formalised, consistent, documented or repeatable. Program and operational risk responses are reaction driven, unpredictable and outcome relies solely on well-intended individual efforts.   </t>
  </si>
  <si>
    <t>Reporting is sporadic, ad-hoc and informal with reporting often incomplete, inaccurate and untimely.</t>
  </si>
  <si>
    <t>Fully developed &amp; automated risk reporting supported by high-quality data and dashboards that are used to manage and monitor risks and to proactively and dynamically drive decision making and continuous improvement in risk management across the business.</t>
  </si>
  <si>
    <t xml:space="preserve">• The agency has adopted systems to better support dynamic risk assessment and monitoring activities and to store risk-related data
• Collection of quantitative and qualitative data (as required) assisting performance analysis and insightful value-added reporting to support decision making
• Risk data is integrated with interrelated processes/systems such as business planning and audit to establish an advanced suite of quality data to support decision making 
• Integrated risk management system capturing data on governance, compliance, audit, project risk, business continuity, issues management and incident management etc.					</t>
  </si>
  <si>
    <r>
      <t xml:space="preserve">• </t>
    </r>
    <r>
      <rPr>
        <b/>
        <sz val="11"/>
        <color theme="1"/>
        <rFont val="Calibri"/>
        <family val="2"/>
        <scheme val="minor"/>
      </rPr>
      <t xml:space="preserve"> Gather risk evidence</t>
    </r>
    <r>
      <rPr>
        <sz val="11"/>
        <color theme="1"/>
        <rFont val="Calibri"/>
        <family val="2"/>
        <scheme val="minor"/>
      </rPr>
      <t xml:space="preserve"> to enable assessment of the current risk maturity level (examples of risk evidence are shown in the 'evidence and best practice' section).
•  </t>
    </r>
    <r>
      <rPr>
        <b/>
        <sz val="11"/>
        <color theme="1"/>
        <rFont val="Calibri"/>
        <family val="2"/>
        <scheme val="minor"/>
      </rPr>
      <t>Engage key risk stakeholders</t>
    </r>
    <r>
      <rPr>
        <sz val="11"/>
        <color theme="1"/>
        <rFont val="Calibri"/>
        <family val="2"/>
        <scheme val="minor"/>
      </rPr>
      <t xml:space="preserve"> in the 1st, 2nd and 3rd lines to discuss and comment on risk maturity. </t>
    </r>
  </si>
  <si>
    <t>•  Select the maturity level that best fits the agency's current position.
•  The maturities for each attribute are progressive and elements of earlier maturities are assumed as maturity levels progress.
•  Appropriate evidence gathered in step one should be used to support the selected maturity level.</t>
  </si>
  <si>
    <t>•  Select the maturity level that best fits the agency’s desired target state of risk management. 
•  The target risk maturity should consider the complexity, context and constraints faced by an agency.
•  Not all agencies would be expected to have a target maturity state of advanced. This will depend on cost/ benefit, complexity and context of the agency.</t>
  </si>
  <si>
    <t xml:space="preserve">•  Determine the activities required to move from current to target maturity state for each attribute in the operating model.
•  Develop a program of work for the Agency to move from current to target maturity state recognising the interdependencies arising between different elements and attributes. </t>
  </si>
  <si>
    <t>Assess target /desired state</t>
  </si>
  <si>
    <t>Create program of works</t>
  </si>
  <si>
    <t>Evidence and best practice: a description of the type of evidence that may be presented to support the maturity level selected in the 'Current and Target state' tab.</t>
  </si>
  <si>
    <t>In the activities column (light green), provide for each attribute the plan/activities to be actioned by management in order to close the gap between the current and target maturity state.</t>
  </si>
  <si>
    <t>FY2X</t>
  </si>
  <si>
    <t>[Risk manager/ CRO]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</si>
</sst>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1"/>
      <name val="Calibri"/>
      <family val="2"/>
      <scheme val="minor"/>
    </font>
    <font>
      <b/>
      <sz val="11"/>
      <color theme="0"/>
      <name val="Calibri"/>
      <family val="2"/>
      <scheme val="minor"/>
    </font>
    <font>
      <b/>
      <sz val="14"/>
      <color theme="8"/>
      <name val="Calibri"/>
      <family val="2"/>
      <scheme val="minor"/>
    </font>
    <font>
      <sz val="11"/>
      <color theme="0"/>
      <name val="Calibri"/>
      <family val="2"/>
      <scheme val="minor"/>
    </font>
    <font>
      <b/>
      <sz val="12"/>
      <color theme="0"/>
      <name val="Calibri"/>
      <family val="2"/>
      <scheme val="minor"/>
    </font>
    <font>
      <b/>
      <sz val="12"/>
      <color rgb="FFFFFFFF"/>
      <name val="Calibri"/>
      <family val="2"/>
      <scheme val="minor"/>
    </font>
    <font>
      <u/>
      <sz val="11"/>
      <color theme="10"/>
      <name val="Calibri"/>
      <family val="2"/>
      <scheme val="minor"/>
    </font>
    <font>
      <b/>
      <u/>
      <sz val="11"/>
      <color theme="1"/>
      <name val="Calibri"/>
      <family val="2"/>
      <scheme val="minor"/>
    </font>
    <font>
      <b/>
      <u/>
      <sz val="11"/>
      <name val="Calibri"/>
      <family val="2"/>
      <scheme val="minor"/>
    </font>
    <font>
      <b/>
      <sz val="14"/>
      <color rgb="FF00ABE6"/>
      <name val="Calibri"/>
      <family val="2"/>
      <scheme val="minor"/>
    </font>
    <font>
      <b/>
      <sz val="11"/>
      <color rgb="FF002664"/>
      <name val="Calibri"/>
      <family val="2"/>
      <scheme val="minor"/>
    </font>
    <font>
      <sz val="11"/>
      <color rgb="FF00ABE6"/>
      <name val="Calibri"/>
      <family val="2"/>
      <scheme val="minor"/>
    </font>
    <font>
      <sz val="9"/>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0"/>
      <color theme="1"/>
      <name val="Arial"/>
      <family val="2"/>
    </font>
    <font>
      <b/>
      <sz val="12"/>
      <color rgb="FF002060"/>
      <name val="Calibri"/>
      <family val="2"/>
      <scheme val="minor"/>
    </font>
    <font>
      <sz val="10"/>
      <color theme="1"/>
      <name val="Calibri"/>
      <family val="2"/>
      <scheme val="minor"/>
    </font>
    <font>
      <sz val="11"/>
      <name val="Calibri"/>
      <family val="2"/>
      <scheme val="minor"/>
    </font>
    <font>
      <b/>
      <sz val="12"/>
      <color rgb="FF002664"/>
      <name val="Calibri"/>
      <family val="2"/>
      <scheme val="minor"/>
    </font>
    <font>
      <sz val="12"/>
      <color rgb="FF002664"/>
      <name val="Calibri"/>
      <family val="2"/>
      <scheme val="minor"/>
    </font>
    <font>
      <sz val="12"/>
      <color theme="0"/>
      <name val="Wingdings"/>
      <charset val="2"/>
    </font>
    <font>
      <sz val="11"/>
      <color rgb="FF000000"/>
      <name val="Calibri"/>
      <family val="2"/>
      <scheme val="minor"/>
    </font>
    <font>
      <b/>
      <sz val="11"/>
      <color theme="8"/>
      <name val="Calibri"/>
      <family val="2"/>
      <scheme val="minor"/>
    </font>
    <font>
      <u/>
      <sz val="11"/>
      <color theme="1"/>
      <name val="Calibri"/>
      <family val="2"/>
      <scheme val="minor"/>
    </font>
  </fonts>
  <fills count="26">
    <fill>
      <patternFill patternType="none"/>
    </fill>
    <fill>
      <patternFill patternType="gray125"/>
    </fill>
    <fill>
      <patternFill patternType="solid">
        <fgColor rgb="FF3C3D3E"/>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4"/>
        <bgColor indexed="64"/>
      </patternFill>
    </fill>
    <fill>
      <patternFill patternType="solid">
        <fgColor rgb="FF92D050"/>
        <bgColor indexed="64"/>
      </patternFill>
    </fill>
    <fill>
      <patternFill patternType="solid">
        <fgColor rgb="FFB4C7DB"/>
        <bgColor indexed="64"/>
      </patternFill>
    </fill>
    <fill>
      <patternFill patternType="solid">
        <fgColor rgb="FF002664"/>
        <bgColor indexed="64"/>
      </patternFill>
    </fill>
    <fill>
      <patternFill patternType="solid">
        <fgColor rgb="FF78B143"/>
        <bgColor indexed="64"/>
      </patternFill>
    </fill>
    <fill>
      <patternFill patternType="solid">
        <fgColor theme="6"/>
        <bgColor indexed="64"/>
      </patternFill>
    </fill>
    <fill>
      <patternFill patternType="solid">
        <fgColor rgb="FF00206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0099FF"/>
        <bgColor indexed="64"/>
      </patternFill>
    </fill>
    <fill>
      <patternFill patternType="solid">
        <fgColor rgb="FF61BFFF"/>
        <bgColor indexed="64"/>
      </patternFill>
    </fill>
    <fill>
      <patternFill patternType="solid">
        <fgColor theme="2" tint="-0.249977111117893"/>
        <bgColor indexed="64"/>
      </patternFill>
    </fill>
    <fill>
      <patternFill patternType="solid">
        <fgColor theme="2" tint="-0.749992370372631"/>
        <bgColor indexed="64"/>
      </patternFill>
    </fill>
    <fill>
      <patternFill patternType="solid">
        <fgColor rgb="FFFFFFFF"/>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249977111117893"/>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top/>
      <bottom style="medium">
        <color rgb="FF8EABC9"/>
      </bottom>
      <diagonal/>
    </border>
    <border>
      <left/>
      <right style="medium">
        <color rgb="FF8EABC9"/>
      </right>
      <top/>
      <bottom/>
      <diagonal/>
    </border>
    <border>
      <left style="medium">
        <color rgb="FF8EABC9"/>
      </left>
      <right/>
      <top style="medium">
        <color rgb="FF8EABC9"/>
      </top>
      <bottom style="medium">
        <color rgb="FF8EABC9"/>
      </bottom>
      <diagonal/>
    </border>
    <border>
      <left/>
      <right style="medium">
        <color rgb="FF8EABC9"/>
      </right>
      <top style="medium">
        <color rgb="FF8EABC9"/>
      </top>
      <bottom style="medium">
        <color rgb="FF8EABC9"/>
      </bottom>
      <diagonal/>
    </border>
    <border>
      <left style="medium">
        <color rgb="FF00ABE6"/>
      </left>
      <right/>
      <top style="medium">
        <color rgb="FF00ABE6"/>
      </top>
      <bottom style="medium">
        <color rgb="FF00ABE6"/>
      </bottom>
      <diagonal/>
    </border>
    <border>
      <left/>
      <right style="medium">
        <color rgb="FF00ABE6"/>
      </right>
      <top style="medium">
        <color rgb="FF00ABE6"/>
      </top>
      <bottom style="medium">
        <color rgb="FF00ABE6"/>
      </bottom>
      <diagonal/>
    </border>
    <border>
      <left/>
      <right/>
      <top/>
      <bottom style="medium">
        <color rgb="FF4273A5"/>
      </bottom>
      <diagonal/>
    </border>
    <border>
      <left/>
      <right style="medium">
        <color rgb="FF4273A5"/>
      </right>
      <top style="medium">
        <color rgb="FF4273A5"/>
      </top>
      <bottom style="medium">
        <color rgb="FF4273A5"/>
      </bottom>
      <diagonal/>
    </border>
    <border>
      <left/>
      <right/>
      <top style="medium">
        <color rgb="FF4273A5"/>
      </top>
      <bottom style="medium">
        <color rgb="FF4273A5"/>
      </bottom>
      <diagonal/>
    </border>
    <border>
      <left style="medium">
        <color rgb="FF00ABE6"/>
      </left>
      <right style="medium">
        <color rgb="FF4273A5"/>
      </right>
      <top/>
      <bottom/>
      <diagonal/>
    </border>
    <border>
      <left style="medium">
        <color rgb="FF002664"/>
      </left>
      <right/>
      <top style="medium">
        <color rgb="FF002664"/>
      </top>
      <bottom style="medium">
        <color rgb="FF002664"/>
      </bottom>
      <diagonal/>
    </border>
    <border>
      <left/>
      <right style="medium">
        <color rgb="FF002664"/>
      </right>
      <top style="medium">
        <color rgb="FF002664"/>
      </top>
      <bottom style="medium">
        <color rgb="FF002664"/>
      </bottom>
      <diagonal/>
    </border>
    <border>
      <left style="mediumDashed">
        <color rgb="FF8EABC9"/>
      </left>
      <right/>
      <top style="mediumDashed">
        <color rgb="FF8EABC9"/>
      </top>
      <bottom/>
      <diagonal/>
    </border>
    <border>
      <left/>
      <right style="mediumDashed">
        <color rgb="FF8EABC9"/>
      </right>
      <top style="mediumDashed">
        <color rgb="FF8EABC9"/>
      </top>
      <bottom/>
      <diagonal/>
    </border>
    <border>
      <left style="mediumDashed">
        <color rgb="FF8EABC9"/>
      </left>
      <right/>
      <top/>
      <bottom/>
      <diagonal/>
    </border>
    <border>
      <left/>
      <right style="mediumDashed">
        <color rgb="FF8EABC9"/>
      </right>
      <top/>
      <bottom/>
      <diagonal/>
    </border>
    <border>
      <left style="mediumDashed">
        <color rgb="FF8EABC9"/>
      </left>
      <right/>
      <top/>
      <bottom style="mediumDashed">
        <color rgb="FF8EABC9"/>
      </bottom>
      <diagonal/>
    </border>
    <border>
      <left/>
      <right style="mediumDashed">
        <color rgb="FF8EABC9"/>
      </right>
      <top/>
      <bottom style="mediumDashed">
        <color rgb="FF8EABC9"/>
      </bottom>
      <diagonal/>
    </border>
    <border>
      <left style="mediumDashed">
        <color rgb="FF00ABE6"/>
      </left>
      <right/>
      <top style="mediumDashed">
        <color rgb="FF00ABE6"/>
      </top>
      <bottom/>
      <diagonal/>
    </border>
    <border>
      <left/>
      <right style="mediumDashed">
        <color rgb="FF00ABE6"/>
      </right>
      <top style="mediumDashed">
        <color rgb="FF00ABE6"/>
      </top>
      <bottom/>
      <diagonal/>
    </border>
    <border>
      <left style="mediumDashed">
        <color rgb="FF00ABE6"/>
      </left>
      <right/>
      <top/>
      <bottom/>
      <diagonal/>
    </border>
    <border>
      <left/>
      <right style="mediumDashed">
        <color rgb="FF00ABE6"/>
      </right>
      <top/>
      <bottom/>
      <diagonal/>
    </border>
    <border>
      <left style="mediumDashed">
        <color rgb="FF00ABE6"/>
      </left>
      <right/>
      <top/>
      <bottom style="mediumDashed">
        <color rgb="FF00ABE6"/>
      </bottom>
      <diagonal/>
    </border>
    <border>
      <left/>
      <right style="mediumDashed">
        <color rgb="FF00ABE6"/>
      </right>
      <top/>
      <bottom style="mediumDashed">
        <color rgb="FF00ABE6"/>
      </bottom>
      <diagonal/>
    </border>
    <border>
      <left style="mediumDashed">
        <color rgb="FF4273A5"/>
      </left>
      <right/>
      <top style="mediumDashed">
        <color rgb="FF4273A5"/>
      </top>
      <bottom/>
      <diagonal/>
    </border>
    <border>
      <left/>
      <right style="mediumDashed">
        <color rgb="FF4273A5"/>
      </right>
      <top style="mediumDashed">
        <color rgb="FF4273A5"/>
      </top>
      <bottom/>
      <diagonal/>
    </border>
    <border>
      <left style="mediumDashed">
        <color rgb="FF4273A5"/>
      </left>
      <right/>
      <top/>
      <bottom/>
      <diagonal/>
    </border>
    <border>
      <left/>
      <right style="mediumDashed">
        <color rgb="FF4273A5"/>
      </right>
      <top/>
      <bottom/>
      <diagonal/>
    </border>
    <border>
      <left style="mediumDashed">
        <color rgb="FF4273A5"/>
      </left>
      <right/>
      <top/>
      <bottom style="mediumDashed">
        <color rgb="FF4273A5"/>
      </bottom>
      <diagonal/>
    </border>
    <border>
      <left/>
      <right style="mediumDashed">
        <color rgb="FF4273A5"/>
      </right>
      <top/>
      <bottom style="mediumDashed">
        <color rgb="FF4273A5"/>
      </bottom>
      <diagonal/>
    </border>
    <border>
      <left style="mediumDashed">
        <color rgb="FF002664"/>
      </left>
      <right/>
      <top style="mediumDashed">
        <color rgb="FF002664"/>
      </top>
      <bottom/>
      <diagonal/>
    </border>
    <border>
      <left/>
      <right style="mediumDashed">
        <color rgb="FF002664"/>
      </right>
      <top style="mediumDashed">
        <color rgb="FF002664"/>
      </top>
      <bottom/>
      <diagonal/>
    </border>
    <border>
      <left style="mediumDashed">
        <color rgb="FF002664"/>
      </left>
      <right/>
      <top/>
      <bottom/>
      <diagonal/>
    </border>
    <border>
      <left/>
      <right style="mediumDashed">
        <color rgb="FF002664"/>
      </right>
      <top/>
      <bottom/>
      <diagonal/>
    </border>
    <border>
      <left style="mediumDashed">
        <color rgb="FF002664"/>
      </left>
      <right/>
      <top/>
      <bottom style="mediumDashed">
        <color rgb="FF002664"/>
      </bottom>
      <diagonal/>
    </border>
    <border>
      <left/>
      <right style="mediumDashed">
        <color rgb="FF002664"/>
      </right>
      <top/>
      <bottom style="mediumDashed">
        <color rgb="FF002664"/>
      </bottom>
      <diagonal/>
    </border>
    <border>
      <left style="thin">
        <color rgb="FF002664"/>
      </left>
      <right style="thin">
        <color indexed="64"/>
      </right>
      <top style="thin">
        <color rgb="FF0026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rgb="FF002060"/>
      </bottom>
      <diagonal/>
    </border>
    <border>
      <left style="thin">
        <color rgb="FF002060"/>
      </left>
      <right style="thin">
        <color rgb="FF002060"/>
      </right>
      <top style="thin">
        <color rgb="FF002060"/>
      </top>
      <bottom style="thin">
        <color rgb="FF002060"/>
      </bottom>
      <diagonal/>
    </border>
    <border>
      <left style="medium">
        <color indexed="64"/>
      </left>
      <right style="thin">
        <color indexed="64"/>
      </right>
      <top style="medium">
        <color indexed="64"/>
      </top>
      <bottom style="thin">
        <color rgb="FF002060"/>
      </bottom>
      <diagonal/>
    </border>
    <border>
      <left style="thin">
        <color indexed="64"/>
      </left>
      <right/>
      <top style="medium">
        <color indexed="64"/>
      </top>
      <bottom style="thin">
        <color rgb="FF00206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left>
      <right/>
      <top/>
      <bottom/>
      <diagonal/>
    </border>
    <border>
      <left/>
      <right style="thin">
        <color theme="0"/>
      </right>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medium">
        <color indexed="64"/>
      </left>
      <right style="thin">
        <color indexed="64"/>
      </right>
      <top style="thin">
        <color theme="0"/>
      </top>
      <bottom style="thin">
        <color indexed="64"/>
      </bottom>
      <diagonal/>
    </border>
    <border>
      <left style="medium">
        <color indexed="64"/>
      </left>
      <right style="thin">
        <color indexed="64"/>
      </right>
      <top style="thin">
        <color theme="0"/>
      </top>
      <bottom/>
      <diagonal/>
    </border>
    <border>
      <left style="thin">
        <color rgb="FF002060"/>
      </left>
      <right style="thin">
        <color rgb="FF002060"/>
      </right>
      <top/>
      <bottom style="thin">
        <color rgb="FF002060"/>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rgb="FF002060"/>
      </bottom>
      <diagonal/>
    </border>
    <border>
      <left style="medium">
        <color indexed="64"/>
      </left>
      <right/>
      <top style="medium">
        <color indexed="64"/>
      </top>
      <bottom style="thin">
        <color rgb="FF002060"/>
      </bottom>
      <diagonal/>
    </border>
    <border>
      <left/>
      <right/>
      <top style="medium">
        <color indexed="64"/>
      </top>
      <bottom style="thin">
        <color rgb="FF00206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210">
    <xf numFmtId="0" fontId="0" fillId="0" borderId="0" xfId="0"/>
    <xf numFmtId="0" fontId="0" fillId="3" borderId="0" xfId="0" applyFill="1"/>
    <xf numFmtId="0" fontId="0" fillId="3" borderId="0" xfId="0" applyFill="1" applyAlignment="1">
      <alignment vertical="top"/>
    </xf>
    <xf numFmtId="0" fontId="0" fillId="3" borderId="1" xfId="0" applyFill="1" applyBorder="1" applyAlignment="1">
      <alignment vertical="top" wrapText="1"/>
    </xf>
    <xf numFmtId="0" fontId="0" fillId="3" borderId="0" xfId="0" applyFill="1" applyBorder="1"/>
    <xf numFmtId="0" fontId="0" fillId="3" borderId="0" xfId="0" applyFill="1" applyAlignment="1"/>
    <xf numFmtId="0" fontId="3" fillId="3" borderId="0" xfId="0" applyFont="1" applyFill="1"/>
    <xf numFmtId="0" fontId="6" fillId="2" borderId="3" xfId="0" applyFont="1" applyFill="1" applyBorder="1" applyAlignment="1">
      <alignment horizontal="center" vertical="top" readingOrder="1"/>
    </xf>
    <xf numFmtId="0" fontId="4" fillId="3" borderId="0" xfId="0" applyFont="1" applyFill="1"/>
    <xf numFmtId="0" fontId="7" fillId="3" borderId="0" xfId="1" applyFill="1" applyAlignment="1">
      <alignment vertical="top"/>
    </xf>
    <xf numFmtId="0" fontId="0" fillId="3" borderId="0" xfId="0" applyFont="1" applyFill="1" applyAlignment="1">
      <alignment vertical="top"/>
    </xf>
    <xf numFmtId="0" fontId="8" fillId="4" borderId="0" xfId="0" applyFont="1" applyFill="1" applyAlignment="1">
      <alignment vertical="top"/>
    </xf>
    <xf numFmtId="0" fontId="0" fillId="4" borderId="0" xfId="0" applyFill="1" applyAlignment="1">
      <alignment vertical="top"/>
    </xf>
    <xf numFmtId="0" fontId="0" fillId="3" borderId="0" xfId="0" applyFill="1" applyAlignment="1">
      <alignment horizontal="left" wrapText="1"/>
    </xf>
    <xf numFmtId="0" fontId="0" fillId="3" borderId="11" xfId="0" applyFill="1" applyBorder="1"/>
    <xf numFmtId="0" fontId="0" fillId="3" borderId="12" xfId="0" applyFill="1" applyBorder="1"/>
    <xf numFmtId="0" fontId="0" fillId="3" borderId="17" xfId="0" applyFill="1" applyBorder="1"/>
    <xf numFmtId="0" fontId="0" fillId="3" borderId="20" xfId="0" applyFill="1" applyBorder="1"/>
    <xf numFmtId="0" fontId="1" fillId="8" borderId="2" xfId="0" applyFont="1" applyFill="1" applyBorder="1" applyAlignment="1">
      <alignment horizontal="left" vertical="top"/>
    </xf>
    <xf numFmtId="0" fontId="2" fillId="9" borderId="1" xfId="0" applyFont="1" applyFill="1" applyBorder="1" applyAlignment="1">
      <alignment horizontal="left" vertical="top"/>
    </xf>
    <xf numFmtId="0" fontId="10" fillId="3" borderId="0" xfId="0" applyFont="1" applyFill="1"/>
    <xf numFmtId="0" fontId="11" fillId="3" borderId="0" xfId="0" applyFont="1" applyFill="1" applyAlignment="1">
      <alignment vertical="top"/>
    </xf>
    <xf numFmtId="0" fontId="2" fillId="9" borderId="1" xfId="0" applyFont="1" applyFill="1" applyBorder="1" applyAlignment="1">
      <alignment vertical="top"/>
    </xf>
    <xf numFmtId="0" fontId="12" fillId="3" borderId="0" xfId="0" applyFont="1" applyFill="1"/>
    <xf numFmtId="0" fontId="7" fillId="3" borderId="0" xfId="1" applyFill="1"/>
    <xf numFmtId="0" fontId="13" fillId="3" borderId="0" xfId="0" applyFont="1" applyFill="1"/>
    <xf numFmtId="0" fontId="14" fillId="3" borderId="0" xfId="0" applyFont="1" applyFill="1"/>
    <xf numFmtId="0" fontId="15" fillId="8" borderId="8" xfId="0" applyFont="1" applyFill="1" applyBorder="1" applyAlignment="1">
      <alignment vertical="top"/>
    </xf>
    <xf numFmtId="0" fontId="16" fillId="3" borderId="1" xfId="0" applyFont="1" applyFill="1" applyBorder="1" applyAlignment="1">
      <alignment horizontal="center"/>
    </xf>
    <xf numFmtId="0" fontId="0" fillId="3" borderId="2" xfId="0" applyFill="1" applyBorder="1" applyAlignment="1">
      <alignment vertical="top" wrapText="1"/>
    </xf>
    <xf numFmtId="0" fontId="2" fillId="10" borderId="1" xfId="0" applyFont="1" applyFill="1" applyBorder="1" applyAlignment="1">
      <alignment vertical="top" wrapText="1"/>
    </xf>
    <xf numFmtId="0" fontId="0" fillId="3" borderId="0" xfId="0" applyFill="1" applyBorder="1" applyAlignment="1">
      <alignment horizontal="left" wrapText="1"/>
    </xf>
    <xf numFmtId="0" fontId="0" fillId="8" borderId="2" xfId="0" applyFill="1" applyBorder="1" applyAlignment="1">
      <alignment horizontal="left" vertical="top" wrapText="1"/>
    </xf>
    <xf numFmtId="0" fontId="17" fillId="0" borderId="0" xfId="0" applyFont="1" applyAlignment="1">
      <alignment vertical="center"/>
    </xf>
    <xf numFmtId="0" fontId="0" fillId="0" borderId="0" xfId="0" applyFill="1"/>
    <xf numFmtId="0" fontId="0" fillId="3" borderId="52" xfId="0" applyFill="1" applyBorder="1" applyAlignment="1">
      <alignment horizontal="left" wrapText="1"/>
    </xf>
    <xf numFmtId="0" fontId="0" fillId="3" borderId="51" xfId="0" applyFill="1" applyBorder="1" applyAlignment="1">
      <alignment horizontal="left"/>
    </xf>
    <xf numFmtId="0" fontId="16" fillId="3" borderId="0" xfId="0" applyFont="1" applyFill="1" applyBorder="1" applyAlignment="1">
      <alignment horizontal="center"/>
    </xf>
    <xf numFmtId="0" fontId="14" fillId="3" borderId="0" xfId="0" applyFont="1" applyFill="1" applyBorder="1" applyAlignment="1">
      <alignment vertical="top" wrapText="1"/>
    </xf>
    <xf numFmtId="0" fontId="1" fillId="3" borderId="0" xfId="0" applyFont="1" applyFill="1"/>
    <xf numFmtId="0" fontId="5" fillId="3" borderId="0" xfId="0" applyFont="1" applyFill="1" applyBorder="1" applyAlignment="1">
      <alignment horizontal="left" vertical="center"/>
    </xf>
    <xf numFmtId="0" fontId="14" fillId="3" borderId="0" xfId="0" applyFont="1" applyFill="1" applyBorder="1" applyAlignment="1">
      <alignment vertical="center"/>
    </xf>
    <xf numFmtId="0" fontId="14" fillId="8" borderId="2" xfId="0" applyFont="1" applyFill="1" applyBorder="1" applyAlignment="1">
      <alignment vertical="center" wrapText="1"/>
    </xf>
    <xf numFmtId="0" fontId="5" fillId="9" borderId="1" xfId="0" applyFont="1" applyFill="1" applyBorder="1" applyAlignment="1">
      <alignment horizontal="left" vertical="center"/>
    </xf>
    <xf numFmtId="0" fontId="0" fillId="3" borderId="0" xfId="0" applyFill="1" applyAlignment="1">
      <alignment horizontal="center" vertical="center"/>
    </xf>
    <xf numFmtId="0" fontId="0" fillId="3" borderId="0" xfId="0" quotePrefix="1" applyFill="1" applyAlignment="1">
      <alignment vertical="top"/>
    </xf>
    <xf numFmtId="0" fontId="18" fillId="3" borderId="0" xfId="0" applyFont="1" applyFill="1"/>
    <xf numFmtId="0" fontId="6" fillId="5" borderId="47" xfId="0" applyFont="1" applyFill="1" applyBorder="1" applyAlignment="1">
      <alignment horizontal="center" vertical="center" wrapText="1" readingOrder="1"/>
    </xf>
    <xf numFmtId="0" fontId="18" fillId="3" borderId="55" xfId="0" applyFont="1" applyFill="1" applyBorder="1" applyAlignment="1">
      <alignment horizontal="center"/>
    </xf>
    <xf numFmtId="0" fontId="18" fillId="3" borderId="0" xfId="0" applyFont="1" applyFill="1" applyBorder="1" applyAlignment="1">
      <alignment horizontal="center"/>
    </xf>
    <xf numFmtId="0" fontId="0" fillId="3" borderId="0" xfId="0" applyFont="1" applyFill="1"/>
    <xf numFmtId="49" fontId="0" fillId="3" borderId="56" xfId="0" applyNumberFormat="1" applyFont="1" applyFill="1" applyBorder="1" applyAlignment="1">
      <alignment horizontal="center"/>
    </xf>
    <xf numFmtId="0" fontId="20" fillId="0" borderId="56" xfId="0" applyFont="1" applyFill="1" applyBorder="1" applyAlignment="1">
      <alignment horizontal="center" vertical="center" wrapText="1" readingOrder="1"/>
    </xf>
    <xf numFmtId="0" fontId="1" fillId="3" borderId="0" xfId="0" applyFont="1" applyFill="1" applyBorder="1" applyAlignment="1">
      <alignment vertical="center"/>
    </xf>
    <xf numFmtId="0" fontId="20" fillId="3" borderId="0" xfId="0" applyFont="1" applyFill="1" applyBorder="1" applyAlignment="1">
      <alignment horizontal="center"/>
    </xf>
    <xf numFmtId="0" fontId="0" fillId="8" borderId="56" xfId="0" applyFont="1" applyFill="1" applyBorder="1" applyAlignment="1">
      <alignment vertical="center"/>
    </xf>
    <xf numFmtId="0" fontId="19" fillId="13" borderId="5" xfId="0" applyFont="1" applyFill="1" applyBorder="1" applyAlignment="1">
      <alignment horizontal="left" vertical="center" wrapText="1"/>
    </xf>
    <xf numFmtId="0" fontId="6" fillId="16" borderId="3" xfId="0" applyFont="1" applyFill="1" applyBorder="1" applyAlignment="1">
      <alignment horizontal="center" vertical="top" readingOrder="1"/>
    </xf>
    <xf numFmtId="0" fontId="6" fillId="17" borderId="3" xfId="0" applyFont="1" applyFill="1" applyBorder="1" applyAlignment="1">
      <alignment horizontal="center" vertical="top" readingOrder="1"/>
    </xf>
    <xf numFmtId="0" fontId="6" fillId="18" borderId="3" xfId="0" applyFont="1" applyFill="1" applyBorder="1" applyAlignment="1">
      <alignment horizontal="center" vertical="top" readingOrder="1"/>
    </xf>
    <xf numFmtId="0" fontId="6" fillId="19" borderId="3" xfId="0" applyFont="1" applyFill="1" applyBorder="1" applyAlignment="1">
      <alignment horizontal="center" vertical="top" readingOrder="1"/>
    </xf>
    <xf numFmtId="0" fontId="14" fillId="8" borderId="53" xfId="0" applyFont="1" applyFill="1" applyBorder="1" applyAlignment="1" applyProtection="1">
      <alignment horizontal="left" vertical="top" wrapText="1"/>
    </xf>
    <xf numFmtId="0" fontId="14" fillId="13" borderId="5" xfId="0" applyFont="1" applyFill="1" applyBorder="1" applyAlignment="1">
      <alignment horizontal="center" vertical="center" wrapText="1"/>
    </xf>
    <xf numFmtId="0" fontId="14" fillId="14" borderId="59" xfId="0" applyFont="1" applyFill="1" applyBorder="1" applyAlignment="1">
      <alignment horizontal="center" vertical="center"/>
    </xf>
    <xf numFmtId="0" fontId="14" fillId="14" borderId="5" xfId="0" applyFont="1" applyFill="1" applyBorder="1" applyAlignment="1">
      <alignment horizontal="center" vertical="center"/>
    </xf>
    <xf numFmtId="0" fontId="14" fillId="8" borderId="2" xfId="0" applyFont="1" applyFill="1" applyBorder="1" applyAlignment="1" applyProtection="1">
      <alignment horizontal="left" vertical="top" wrapText="1"/>
    </xf>
    <xf numFmtId="0" fontId="14" fillId="13" borderId="1" xfId="0" applyFont="1" applyFill="1" applyBorder="1" applyAlignment="1">
      <alignment horizontal="center" vertical="center" wrapText="1"/>
    </xf>
    <xf numFmtId="0" fontId="14" fillId="13" borderId="2" xfId="0" applyFont="1" applyFill="1" applyBorder="1" applyAlignment="1">
      <alignment horizontal="center" vertical="center" wrapText="1"/>
    </xf>
    <xf numFmtId="0" fontId="14" fillId="14" borderId="60" xfId="0" applyFont="1" applyFill="1" applyBorder="1" applyAlignment="1">
      <alignment horizontal="center" vertical="center"/>
    </xf>
    <xf numFmtId="0" fontId="14" fillId="14" borderId="1" xfId="0" applyFont="1" applyFill="1" applyBorder="1" applyAlignment="1">
      <alignment horizontal="center" vertical="center"/>
    </xf>
    <xf numFmtId="0" fontId="14" fillId="8" borderId="64" xfId="0" applyFont="1" applyFill="1" applyBorder="1" applyAlignment="1" applyProtection="1">
      <alignment horizontal="left" vertical="top" wrapText="1"/>
    </xf>
    <xf numFmtId="0" fontId="14" fillId="13" borderId="65" xfId="0" applyFont="1" applyFill="1" applyBorder="1" applyAlignment="1">
      <alignment horizontal="center" vertical="center" wrapText="1"/>
    </xf>
    <xf numFmtId="0" fontId="14" fillId="3" borderId="0" xfId="0" applyFont="1" applyFill="1" applyAlignment="1">
      <alignment vertical="top"/>
    </xf>
    <xf numFmtId="0" fontId="21" fillId="3" borderId="6" xfId="0" applyFont="1" applyFill="1" applyBorder="1" applyAlignment="1">
      <alignment horizontal="center"/>
    </xf>
    <xf numFmtId="0" fontId="22" fillId="3" borderId="9" xfId="0" applyFont="1" applyFill="1" applyBorder="1" applyAlignment="1">
      <alignment horizontal="left"/>
    </xf>
    <xf numFmtId="0" fontId="22" fillId="3" borderId="10" xfId="0" applyFont="1" applyFill="1" applyBorder="1" applyAlignment="1">
      <alignment wrapText="1"/>
    </xf>
    <xf numFmtId="0" fontId="22" fillId="3" borderId="7" xfId="0" applyFont="1" applyFill="1" applyBorder="1" applyAlignment="1">
      <alignment horizontal="left"/>
    </xf>
    <xf numFmtId="0" fontId="14" fillId="3" borderId="0" xfId="0" applyFont="1" applyFill="1" applyAlignment="1"/>
    <xf numFmtId="0" fontId="22" fillId="3" borderId="0" xfId="0" applyFont="1" applyFill="1" applyAlignment="1">
      <alignment horizontal="center"/>
    </xf>
    <xf numFmtId="0" fontId="23" fillId="0" borderId="0" xfId="0" applyFont="1"/>
    <xf numFmtId="0" fontId="21" fillId="3" borderId="6" xfId="0" applyFont="1" applyFill="1" applyBorder="1" applyAlignment="1">
      <alignment horizontal="center" wrapText="1"/>
    </xf>
    <xf numFmtId="0" fontId="22" fillId="3" borderId="10" xfId="0" applyFont="1" applyFill="1" applyBorder="1" applyAlignment="1">
      <alignment horizontal="left"/>
    </xf>
    <xf numFmtId="0" fontId="5" fillId="9" borderId="57" xfId="0" applyFont="1" applyFill="1" applyBorder="1" applyAlignment="1" applyProtection="1">
      <alignment horizontal="center" vertical="center"/>
    </xf>
    <xf numFmtId="0" fontId="15" fillId="8" borderId="58" xfId="0" applyFont="1" applyFill="1" applyBorder="1" applyAlignment="1" applyProtection="1">
      <alignment horizontal="center" vertical="center"/>
    </xf>
    <xf numFmtId="49" fontId="0" fillId="3" borderId="72" xfId="0" applyNumberFormat="1" applyFont="1" applyFill="1" applyBorder="1" applyAlignment="1">
      <alignment horizontal="center"/>
    </xf>
    <xf numFmtId="0" fontId="20" fillId="0" borderId="72" xfId="0" applyFont="1" applyFill="1" applyBorder="1" applyAlignment="1">
      <alignment horizontal="center" vertical="center" wrapText="1" readingOrder="1"/>
    </xf>
    <xf numFmtId="0" fontId="1" fillId="8" borderId="56" xfId="0" applyFont="1" applyFill="1" applyBorder="1" applyAlignment="1">
      <alignment horizontal="center" vertical="center"/>
    </xf>
    <xf numFmtId="0" fontId="14" fillId="14" borderId="2" xfId="0" applyFont="1" applyFill="1" applyBorder="1" applyAlignment="1">
      <alignment horizontal="center" vertical="center"/>
    </xf>
    <xf numFmtId="0" fontId="0" fillId="8" borderId="73" xfId="0" applyFill="1" applyBorder="1" applyAlignment="1">
      <alignment vertical="top" wrapText="1"/>
    </xf>
    <xf numFmtId="0" fontId="24" fillId="22" borderId="73" xfId="0" applyFont="1" applyFill="1" applyBorder="1" applyAlignment="1">
      <alignment vertical="top" wrapText="1"/>
    </xf>
    <xf numFmtId="0" fontId="0" fillId="22" borderId="73" xfId="0" applyFill="1" applyBorder="1" applyAlignment="1">
      <alignment vertical="top" wrapText="1"/>
    </xf>
    <xf numFmtId="1" fontId="14" fillId="14" borderId="59" xfId="0" applyNumberFormat="1" applyFont="1" applyFill="1" applyBorder="1" applyAlignment="1">
      <alignment horizontal="center" vertical="center"/>
    </xf>
    <xf numFmtId="1" fontId="14" fillId="14" borderId="5" xfId="0" applyNumberFormat="1" applyFont="1" applyFill="1" applyBorder="1" applyAlignment="1">
      <alignment horizontal="center" vertical="center"/>
    </xf>
    <xf numFmtId="0" fontId="25" fillId="3" borderId="0" xfId="0" applyFont="1" applyFill="1"/>
    <xf numFmtId="0" fontId="8" fillId="3" borderId="0" xfId="0" applyFont="1" applyFill="1"/>
    <xf numFmtId="0" fontId="0" fillId="3" borderId="0" xfId="0" applyFont="1" applyFill="1" applyAlignment="1">
      <alignment horizontal="right"/>
    </xf>
    <xf numFmtId="0" fontId="1" fillId="3" borderId="0" xfId="0" applyFont="1" applyFill="1" applyAlignment="1">
      <alignment horizontal="left"/>
    </xf>
    <xf numFmtId="0" fontId="1" fillId="3" borderId="0" xfId="0" quotePrefix="1" applyFont="1" applyFill="1"/>
    <xf numFmtId="0" fontId="8" fillId="23" borderId="0" xfId="0" applyFont="1" applyFill="1"/>
    <xf numFmtId="0" fontId="0" fillId="23" borderId="0" xfId="0" applyFont="1" applyFill="1"/>
    <xf numFmtId="0" fontId="20" fillId="15" borderId="1" xfId="0" applyFont="1" applyFill="1" applyBorder="1"/>
    <xf numFmtId="0" fontId="0" fillId="6" borderId="1" xfId="0" applyFont="1" applyFill="1" applyBorder="1"/>
    <xf numFmtId="0" fontId="0" fillId="7" borderId="1" xfId="0" applyFont="1" applyFill="1" applyBorder="1"/>
    <xf numFmtId="0" fontId="20" fillId="24" borderId="56" xfId="0" applyFont="1" applyFill="1" applyBorder="1" applyAlignment="1">
      <alignment horizontal="center"/>
    </xf>
    <xf numFmtId="0" fontId="0" fillId="13" borderId="0" xfId="0" applyFont="1" applyFill="1"/>
    <xf numFmtId="0" fontId="2" fillId="25" borderId="76" xfId="0" applyFont="1" applyFill="1" applyBorder="1" applyAlignment="1">
      <alignment horizontal="center" vertical="top" wrapText="1"/>
    </xf>
    <xf numFmtId="0" fontId="5" fillId="12" borderId="77" xfId="0" applyFont="1" applyFill="1" applyBorder="1" applyAlignment="1">
      <alignment vertical="center"/>
    </xf>
    <xf numFmtId="0" fontId="5" fillId="12" borderId="78" xfId="0" applyFont="1" applyFill="1" applyBorder="1" applyAlignment="1">
      <alignment vertical="center"/>
    </xf>
    <xf numFmtId="0" fontId="14" fillId="11" borderId="79" xfId="0" applyFont="1" applyFill="1" applyBorder="1" applyAlignment="1">
      <alignment horizontal="center" vertical="center"/>
    </xf>
    <xf numFmtId="0" fontId="14" fillId="11" borderId="80" xfId="0" applyFont="1" applyFill="1" applyBorder="1" applyAlignment="1">
      <alignment horizontal="center" vertical="center"/>
    </xf>
    <xf numFmtId="0" fontId="14" fillId="11" borderId="81" xfId="0" applyFont="1" applyFill="1" applyBorder="1" applyAlignment="1">
      <alignment horizontal="center" vertical="center"/>
    </xf>
    <xf numFmtId="0" fontId="6" fillId="19" borderId="82" xfId="0" applyFont="1" applyFill="1" applyBorder="1" applyAlignment="1">
      <alignment horizontal="center" vertical="center" readingOrder="1"/>
    </xf>
    <xf numFmtId="0" fontId="6" fillId="19" borderId="83" xfId="0" applyFont="1" applyFill="1" applyBorder="1" applyAlignment="1">
      <alignment horizontal="center" vertical="center" wrapText="1"/>
    </xf>
    <xf numFmtId="0" fontId="6" fillId="16" borderId="83" xfId="0" applyFont="1" applyFill="1" applyBorder="1" applyAlignment="1">
      <alignment horizontal="center" vertical="center"/>
    </xf>
    <xf numFmtId="0" fontId="6" fillId="16" borderId="83" xfId="0" applyFont="1" applyFill="1" applyBorder="1" applyAlignment="1">
      <alignment horizontal="center" vertical="center" wrapText="1"/>
    </xf>
    <xf numFmtId="0" fontId="6" fillId="18" borderId="83" xfId="0" applyFont="1" applyFill="1" applyBorder="1" applyAlignment="1">
      <alignment horizontal="center" vertical="center"/>
    </xf>
    <xf numFmtId="0" fontId="6" fillId="18" borderId="83" xfId="0" applyFont="1" applyFill="1" applyBorder="1" applyAlignment="1">
      <alignment horizontal="center" vertical="center" wrapText="1"/>
    </xf>
    <xf numFmtId="0" fontId="6" fillId="17" borderId="83" xfId="0" applyFont="1" applyFill="1" applyBorder="1" applyAlignment="1">
      <alignment horizontal="center" vertical="center"/>
    </xf>
    <xf numFmtId="0" fontId="6" fillId="17" borderId="83" xfId="0" applyFont="1" applyFill="1" applyBorder="1" applyAlignment="1">
      <alignment horizontal="center" vertical="center" wrapText="1"/>
    </xf>
    <xf numFmtId="0" fontId="6" fillId="2" borderId="83" xfId="0" applyFont="1" applyFill="1" applyBorder="1" applyAlignment="1">
      <alignment horizontal="center" vertical="center" wrapText="1" readingOrder="1"/>
    </xf>
    <xf numFmtId="0" fontId="6" fillId="2" borderId="58" xfId="0" applyFont="1" applyFill="1" applyBorder="1" applyAlignment="1">
      <alignment horizontal="center" vertical="center" wrapText="1" readingOrder="1"/>
    </xf>
    <xf numFmtId="0" fontId="5" fillId="12" borderId="84" xfId="0" applyFont="1" applyFill="1" applyBorder="1" applyAlignment="1">
      <alignment horizontal="center" vertical="center" wrapText="1"/>
    </xf>
    <xf numFmtId="0" fontId="5" fillId="12" borderId="85" xfId="0" applyFont="1" applyFill="1" applyBorder="1" applyAlignment="1">
      <alignment horizontal="center" vertical="center" wrapText="1"/>
    </xf>
    <xf numFmtId="0" fontId="5" fillId="21" borderId="86" xfId="0" applyFont="1" applyFill="1" applyBorder="1" applyAlignment="1">
      <alignment horizontal="center" vertical="center" wrapText="1"/>
    </xf>
    <xf numFmtId="0" fontId="0" fillId="13" borderId="87" xfId="0" applyFill="1" applyBorder="1" applyAlignment="1">
      <alignment horizontal="center" vertical="center" wrapText="1"/>
    </xf>
    <xf numFmtId="0" fontId="0" fillId="13" borderId="87" xfId="0" applyFill="1" applyBorder="1" applyAlignment="1">
      <alignment vertical="top" wrapText="1"/>
    </xf>
    <xf numFmtId="0" fontId="24" fillId="22" borderId="88" xfId="0" applyFont="1" applyFill="1" applyBorder="1" applyAlignment="1">
      <alignment vertical="top" wrapText="1"/>
    </xf>
    <xf numFmtId="0" fontId="14" fillId="13" borderId="80" xfId="0" applyFont="1" applyFill="1" applyBorder="1" applyAlignment="1">
      <alignment horizontal="center" vertical="center" wrapText="1"/>
    </xf>
    <xf numFmtId="0" fontId="14" fillId="13" borderId="64" xfId="0" applyFont="1" applyFill="1" applyBorder="1" applyAlignment="1">
      <alignment horizontal="center" vertical="center" wrapText="1"/>
    </xf>
    <xf numFmtId="0" fontId="14" fillId="14" borderId="63" xfId="0" applyFont="1" applyFill="1" applyBorder="1" applyAlignment="1">
      <alignment horizontal="center" vertical="center"/>
    </xf>
    <xf numFmtId="0" fontId="14" fillId="14" borderId="65" xfId="0" applyFont="1" applyFill="1" applyBorder="1" applyAlignment="1">
      <alignment horizontal="center" vertical="center"/>
    </xf>
    <xf numFmtId="0" fontId="14" fillId="14" borderId="64" xfId="0" applyFont="1" applyFill="1" applyBorder="1" applyAlignment="1">
      <alignment horizontal="center" vertical="center"/>
    </xf>
    <xf numFmtId="0" fontId="0" fillId="13" borderId="89" xfId="0" applyFill="1" applyBorder="1" applyAlignment="1">
      <alignment vertical="top" wrapText="1"/>
    </xf>
    <xf numFmtId="0" fontId="10" fillId="3" borderId="0" xfId="0" applyFont="1" applyFill="1" applyAlignment="1">
      <alignment horizontal="left"/>
    </xf>
    <xf numFmtId="0" fontId="0" fillId="3" borderId="48" xfId="0" applyFill="1" applyBorder="1" applyAlignment="1">
      <alignment horizontal="left" wrapText="1"/>
    </xf>
    <xf numFmtId="0" fontId="0" fillId="3" borderId="49" xfId="0" applyFill="1" applyBorder="1" applyAlignment="1">
      <alignment horizontal="left" wrapText="1"/>
    </xf>
    <xf numFmtId="0" fontId="0" fillId="3" borderId="50" xfId="0" applyFill="1" applyBorder="1" applyAlignment="1">
      <alignment horizontal="left" wrapText="1"/>
    </xf>
    <xf numFmtId="0" fontId="0" fillId="3" borderId="51" xfId="0" applyFill="1" applyBorder="1" applyAlignment="1">
      <alignment horizontal="left" wrapText="1"/>
    </xf>
    <xf numFmtId="0" fontId="0" fillId="3" borderId="0" xfId="0" applyFill="1" applyBorder="1" applyAlignment="1">
      <alignment horizontal="left" wrapText="1"/>
    </xf>
    <xf numFmtId="0" fontId="0" fillId="3" borderId="52" xfId="0" applyFill="1" applyBorder="1" applyAlignment="1">
      <alignment horizontal="left" wrapText="1"/>
    </xf>
    <xf numFmtId="0" fontId="0" fillId="0" borderId="51" xfId="0" applyFill="1" applyBorder="1" applyAlignment="1">
      <alignment horizontal="left" wrapText="1"/>
    </xf>
    <xf numFmtId="0" fontId="0" fillId="0" borderId="0" xfId="0" applyFill="1" applyBorder="1" applyAlignment="1">
      <alignment horizontal="left" wrapText="1"/>
    </xf>
    <xf numFmtId="0" fontId="0" fillId="0" borderId="52" xfId="0" applyFill="1" applyBorder="1" applyAlignment="1">
      <alignment horizontal="left" wrapText="1"/>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3" borderId="31" xfId="0" applyFill="1" applyBorder="1" applyAlignment="1">
      <alignment horizontal="left" vertical="top" wrapText="1"/>
    </xf>
    <xf numFmtId="0" fontId="0" fillId="3" borderId="32" xfId="0" applyFill="1" applyBorder="1" applyAlignment="1">
      <alignment horizontal="left" vertical="top" wrapText="1"/>
    </xf>
    <xf numFmtId="0" fontId="0" fillId="3" borderId="33" xfId="0" applyFill="1" applyBorder="1" applyAlignment="1">
      <alignment horizontal="left" vertical="top" wrapText="1"/>
    </xf>
    <xf numFmtId="0" fontId="0" fillId="3" borderId="34" xfId="0" applyFill="1" applyBorder="1" applyAlignment="1">
      <alignment horizontal="left" vertical="top" wrapText="1"/>
    </xf>
    <xf numFmtId="0" fontId="0" fillId="3" borderId="35" xfId="0" applyFill="1" applyBorder="1" applyAlignment="1">
      <alignment horizontal="left" vertical="top" wrapText="1"/>
    </xf>
    <xf numFmtId="0" fontId="0" fillId="3" borderId="36" xfId="0" applyFill="1" applyBorder="1" applyAlignment="1">
      <alignment horizontal="left" vertical="top" wrapText="1"/>
    </xf>
    <xf numFmtId="0" fontId="0" fillId="3" borderId="37" xfId="0" applyFill="1" applyBorder="1" applyAlignment="1">
      <alignment horizontal="left" vertical="top" wrapText="1"/>
    </xf>
    <xf numFmtId="0" fontId="0" fillId="3" borderId="38" xfId="0" applyFill="1" applyBorder="1" applyAlignment="1">
      <alignment horizontal="left" vertical="top" wrapText="1"/>
    </xf>
    <xf numFmtId="0" fontId="0" fillId="3" borderId="39" xfId="0" applyFill="1" applyBorder="1" applyAlignment="1">
      <alignment horizontal="left" vertical="top" wrapText="1"/>
    </xf>
    <xf numFmtId="0" fontId="0" fillId="3" borderId="40" xfId="0" applyFill="1" applyBorder="1" applyAlignment="1">
      <alignment horizontal="left" vertical="top" wrapText="1"/>
    </xf>
    <xf numFmtId="0" fontId="0" fillId="3" borderId="41" xfId="0" applyFill="1" applyBorder="1" applyAlignment="1">
      <alignment horizontal="left" vertical="top" wrapText="1"/>
    </xf>
    <xf numFmtId="0" fontId="0" fillId="3" borderId="42" xfId="0" applyFill="1" applyBorder="1" applyAlignment="1">
      <alignment horizontal="left" vertical="top" wrapText="1"/>
    </xf>
    <xf numFmtId="0" fontId="0" fillId="3" borderId="43" xfId="0" applyFill="1" applyBorder="1" applyAlignment="1">
      <alignment horizontal="left" vertical="top" wrapText="1"/>
    </xf>
    <xf numFmtId="0" fontId="0" fillId="3" borderId="44" xfId="0" applyFill="1" applyBorder="1" applyAlignment="1">
      <alignment horizontal="left" vertical="top" wrapText="1"/>
    </xf>
    <xf numFmtId="0" fontId="0" fillId="3" borderId="45" xfId="0" applyFill="1" applyBorder="1" applyAlignment="1">
      <alignment horizontal="left" vertical="top" wrapText="1"/>
    </xf>
    <xf numFmtId="0" fontId="0" fillId="3" borderId="46" xfId="0" applyFill="1" applyBorder="1" applyAlignment="1">
      <alignment horizontal="left" vertical="top" wrapText="1"/>
    </xf>
    <xf numFmtId="0" fontId="0" fillId="3" borderId="53" xfId="0" applyFill="1" applyBorder="1" applyAlignment="1">
      <alignment horizontal="left" wrapText="1"/>
    </xf>
    <xf numFmtId="0" fontId="0" fillId="3" borderId="7" xfId="0" applyFill="1" applyBorder="1" applyAlignment="1">
      <alignment horizontal="left" wrapText="1"/>
    </xf>
    <xf numFmtId="0" fontId="0" fillId="3" borderId="54" xfId="0" applyFill="1" applyBorder="1" applyAlignment="1">
      <alignment horizontal="left" wrapText="1"/>
    </xf>
    <xf numFmtId="0" fontId="7" fillId="3" borderId="51" xfId="1" applyFill="1" applyBorder="1" applyAlignment="1">
      <alignment horizontal="left"/>
    </xf>
    <xf numFmtId="0" fontId="7" fillId="3" borderId="0" xfId="1" applyFill="1" applyBorder="1" applyAlignment="1">
      <alignment horizontal="left"/>
    </xf>
    <xf numFmtId="0" fontId="7" fillId="3" borderId="52" xfId="1" applyFill="1" applyBorder="1" applyAlignment="1">
      <alignment horizontal="left"/>
    </xf>
    <xf numFmtId="0" fontId="0" fillId="3" borderId="0" xfId="0" applyFill="1" applyAlignment="1">
      <alignment horizontal="left" wrapText="1"/>
    </xf>
    <xf numFmtId="0" fontId="0" fillId="3" borderId="21" xfId="0" applyFill="1" applyBorder="1" applyAlignment="1">
      <alignment horizontal="center" vertical="center" wrapText="1"/>
    </xf>
    <xf numFmtId="0" fontId="0" fillId="3" borderId="22" xfId="0" applyFill="1" applyBorder="1" applyAlignment="1">
      <alignment horizontal="center" vertical="center" wrapText="1"/>
    </xf>
    <xf numFmtId="0" fontId="9" fillId="3" borderId="0" xfId="0" applyFont="1" applyFill="1" applyAlignment="1">
      <alignment horizontal="left"/>
    </xf>
    <xf numFmtId="0" fontId="0" fillId="3" borderId="13"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8" xfId="0" applyFill="1" applyBorder="1" applyAlignment="1">
      <alignment horizontal="center" vertical="center" wrapText="1"/>
    </xf>
    <xf numFmtId="0" fontId="5" fillId="9" borderId="71" xfId="0" applyFont="1" applyFill="1" applyBorder="1" applyAlignment="1" applyProtection="1">
      <alignment horizontal="left" vertical="center"/>
    </xf>
    <xf numFmtId="0" fontId="5" fillId="9" borderId="62" xfId="0" applyFont="1" applyFill="1" applyBorder="1" applyAlignment="1" applyProtection="1">
      <alignment horizontal="left" vertical="center"/>
    </xf>
    <xf numFmtId="0" fontId="5" fillId="9" borderId="70" xfId="0" applyFont="1" applyFill="1" applyBorder="1" applyAlignment="1" applyProtection="1">
      <alignment horizontal="left" vertical="center"/>
    </xf>
    <xf numFmtId="0" fontId="5" fillId="9" borderId="60" xfId="0" applyFont="1" applyFill="1" applyBorder="1" applyAlignment="1" applyProtection="1">
      <alignment horizontal="left" vertical="center"/>
    </xf>
    <xf numFmtId="0" fontId="5" fillId="9" borderId="63" xfId="0" applyFont="1" applyFill="1" applyBorder="1" applyAlignment="1" applyProtection="1">
      <alignment horizontal="left" vertical="center"/>
    </xf>
    <xf numFmtId="0" fontId="15" fillId="20" borderId="74" xfId="0" applyFont="1" applyFill="1" applyBorder="1" applyAlignment="1">
      <alignment horizontal="center" vertical="center"/>
    </xf>
    <xf numFmtId="0" fontId="15" fillId="20" borderId="75" xfId="0" applyFont="1" applyFill="1" applyBorder="1" applyAlignment="1">
      <alignment horizontal="center" vertical="center"/>
    </xf>
    <xf numFmtId="0" fontId="5" fillId="25" borderId="74" xfId="0" applyFont="1" applyFill="1" applyBorder="1" applyAlignment="1">
      <alignment horizontal="center" vertical="top" wrapText="1"/>
    </xf>
    <xf numFmtId="0" fontId="5" fillId="25" borderId="75" xfId="0" applyFont="1" applyFill="1" applyBorder="1" applyAlignment="1">
      <alignment horizontal="center" vertical="top" wrapText="1"/>
    </xf>
    <xf numFmtId="0" fontId="21" fillId="3" borderId="66" xfId="0" applyFont="1" applyFill="1" applyBorder="1" applyAlignment="1">
      <alignment horizontal="center" wrapText="1"/>
    </xf>
    <xf numFmtId="0" fontId="21" fillId="3" borderId="67" xfId="0" applyFont="1" applyFill="1" applyBorder="1" applyAlignment="1">
      <alignment horizontal="center" wrapText="1"/>
    </xf>
    <xf numFmtId="0" fontId="21" fillId="3" borderId="0" xfId="0" applyFont="1" applyFill="1" applyAlignment="1">
      <alignment horizontal="center" wrapText="1"/>
    </xf>
    <xf numFmtId="0" fontId="5" fillId="9" borderId="59" xfId="0" applyFont="1" applyFill="1" applyBorder="1" applyAlignment="1" applyProtection="1">
      <alignment horizontal="left" vertical="center"/>
    </xf>
    <xf numFmtId="0" fontId="5" fillId="9" borderId="61" xfId="0" applyFont="1" applyFill="1" applyBorder="1" applyAlignment="1" applyProtection="1">
      <alignment horizontal="left" vertical="center"/>
    </xf>
    <xf numFmtId="0" fontId="5" fillId="25" borderId="1" xfId="0" applyFont="1" applyFill="1" applyBorder="1" applyAlignment="1">
      <alignment horizontal="center" vertical="center" wrapText="1"/>
    </xf>
    <xf numFmtId="0" fontId="5" fillId="9" borderId="1" xfId="0" applyFont="1" applyFill="1" applyBorder="1" applyAlignment="1">
      <alignment horizontal="left" vertical="center"/>
    </xf>
    <xf numFmtId="0" fontId="5" fillId="9" borderId="68" xfId="0" applyFont="1" applyFill="1" applyBorder="1" applyAlignment="1">
      <alignment horizontal="left" vertical="center"/>
    </xf>
    <xf numFmtId="0" fontId="5" fillId="9" borderId="5" xfId="0" applyFont="1" applyFill="1" applyBorder="1" applyAlignment="1">
      <alignment horizontal="left" vertical="center"/>
    </xf>
    <xf numFmtId="0" fontId="5" fillId="9" borderId="3" xfId="0" applyFont="1" applyFill="1" applyBorder="1" applyAlignment="1">
      <alignment horizontal="left" vertical="center"/>
    </xf>
    <xf numFmtId="0" fontId="5" fillId="9" borderId="69" xfId="0" applyFont="1" applyFill="1" applyBorder="1" applyAlignment="1">
      <alignment horizontal="left" vertical="center"/>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5" fillId="10" borderId="1" xfId="0" applyFont="1" applyFill="1" applyBorder="1" applyAlignment="1">
      <alignment horizontal="center" vertical="top" wrapText="1"/>
    </xf>
    <xf numFmtId="0" fontId="2" fillId="9" borderId="1" xfId="0" applyFont="1" applyFill="1" applyBorder="1" applyAlignment="1">
      <alignment horizontal="left" vertical="center"/>
    </xf>
    <xf numFmtId="0" fontId="2" fillId="9" borderId="3" xfId="0" applyFont="1" applyFill="1" applyBorder="1" applyAlignment="1">
      <alignment horizontal="left" vertical="center"/>
    </xf>
    <xf numFmtId="0" fontId="2" fillId="9" borderId="4" xfId="0" applyFont="1" applyFill="1" applyBorder="1" applyAlignment="1">
      <alignment horizontal="left" vertical="center"/>
    </xf>
    <xf numFmtId="0" fontId="2" fillId="9" borderId="5" xfId="0" applyFont="1" applyFill="1" applyBorder="1" applyAlignment="1">
      <alignment horizontal="left" vertical="center"/>
    </xf>
  </cellXfs>
  <cellStyles count="2">
    <cellStyle name="Hyperlink" xfId="1" builtinId="8"/>
    <cellStyle name="Normal" xfId="0" builtinId="0"/>
  </cellStyles>
  <dxfs count="8">
    <dxf>
      <fill>
        <patternFill>
          <bgColor rgb="FFFF0000"/>
        </patternFill>
      </fill>
    </dxf>
    <dxf>
      <fill>
        <patternFill>
          <bgColor theme="4"/>
        </patternFill>
      </fill>
    </dxf>
    <dxf>
      <fill>
        <patternFill>
          <bgColor rgb="FFFF0000"/>
        </patternFill>
      </fill>
    </dxf>
    <dxf>
      <fill>
        <patternFill>
          <bgColor theme="4"/>
        </patternFill>
      </fill>
    </dxf>
    <dxf>
      <fill>
        <patternFill>
          <bgColor theme="7" tint="0.39994506668294322"/>
        </patternFill>
      </fill>
    </dxf>
    <dxf>
      <fill>
        <patternFill>
          <bgColor theme="4"/>
        </patternFill>
      </fill>
    </dxf>
    <dxf>
      <fill>
        <patternFill>
          <bgColor theme="9"/>
        </patternFill>
      </fill>
    </dxf>
    <dxf>
      <font>
        <color rgb="FF9C0006"/>
      </font>
      <fill>
        <patternFill>
          <bgColor rgb="FFFFC7CE"/>
        </patternFill>
      </fill>
    </dxf>
  </dxfs>
  <tableStyles count="0" defaultTableStyle="TableStyleMedium2" defaultPivotStyle="PivotStyleLight16"/>
  <colors>
    <mruColors>
      <color rgb="FF0087E2"/>
      <color rgb="FF61BFFF"/>
      <color rgb="FF5DBDFF"/>
      <color rgb="FF89CFFF"/>
      <color rgb="FF0099FF"/>
      <color rgb="FF00ABE6"/>
      <color rgb="FF00CCFF"/>
      <color rgb="FF002664"/>
      <color rgb="FF78B143"/>
      <color rgb="FFB4C7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4</xdr:col>
      <xdr:colOff>1624965</xdr:colOff>
      <xdr:row>0</xdr:row>
      <xdr:rowOff>0</xdr:rowOff>
    </xdr:from>
    <xdr:ext cx="184731" cy="655885"/>
    <xdr:sp macro="" textlink="">
      <xdr:nvSpPr>
        <xdr:cNvPr id="4" name="TextBox 3">
          <a:extLst>
            <a:ext uri="{FF2B5EF4-FFF2-40B4-BE49-F238E27FC236}">
              <a16:creationId xmlns:a16="http://schemas.microsoft.com/office/drawing/2014/main" id="{BFC28A4B-EE8B-4F8F-8144-9A5DA7528399}"/>
            </a:ext>
          </a:extLst>
        </xdr:cNvPr>
        <xdr:cNvSpPr txBox="1"/>
      </xdr:nvSpPr>
      <xdr:spPr>
        <a:xfrm>
          <a:off x="8749665" y="0"/>
          <a:ext cx="184731"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3600">
            <a:solidFill>
              <a:srgbClr val="D74B29"/>
            </a:solidFill>
          </a:endParaRPr>
        </a:p>
      </xdr:txBody>
    </xdr:sp>
    <xdr:clientData/>
  </xdr:oneCellAnchor>
  <xdr:twoCellAnchor editAs="oneCell">
    <xdr:from>
      <xdr:col>0</xdr:col>
      <xdr:colOff>0</xdr:colOff>
      <xdr:row>0</xdr:row>
      <xdr:rowOff>0</xdr:rowOff>
    </xdr:from>
    <xdr:to>
      <xdr:col>2</xdr:col>
      <xdr:colOff>376756</xdr:colOff>
      <xdr:row>3</xdr:row>
      <xdr:rowOff>165735</xdr:rowOff>
    </xdr:to>
    <xdr:pic>
      <xdr:nvPicPr>
        <xdr:cNvPr id="6" name="Picture 5">
          <a:extLst>
            <a:ext uri="{FF2B5EF4-FFF2-40B4-BE49-F238E27FC236}">
              <a16:creationId xmlns:a16="http://schemas.microsoft.com/office/drawing/2014/main" id="{83342294-655F-442A-AAF4-ED091BBB067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992196" cy="714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1270001</xdr:colOff>
      <xdr:row>20</xdr:row>
      <xdr:rowOff>95250</xdr:rowOff>
    </xdr:from>
    <xdr:to>
      <xdr:col>3</xdr:col>
      <xdr:colOff>0</xdr:colOff>
      <xdr:row>22</xdr:row>
      <xdr:rowOff>104775</xdr:rowOff>
    </xdr:to>
    <xdr:sp macro="" textlink="">
      <xdr:nvSpPr>
        <xdr:cNvPr id="2" name="Rectangle 1">
          <a:extLst>
            <a:ext uri="{FF2B5EF4-FFF2-40B4-BE49-F238E27FC236}">
              <a16:creationId xmlns:a16="http://schemas.microsoft.com/office/drawing/2014/main" id="{2CB11EF3-A4EB-4C9E-96F1-D00DD6B8F5EE}"/>
            </a:ext>
          </a:extLst>
        </xdr:cNvPr>
        <xdr:cNvSpPr/>
      </xdr:nvSpPr>
      <xdr:spPr>
        <a:xfrm>
          <a:off x="1270001" y="3786188"/>
          <a:ext cx="2214562" cy="374650"/>
        </a:xfrm>
        <a:prstGeom prst="rect">
          <a:avLst/>
        </a:prstGeom>
        <a:solidFill>
          <a:srgbClr val="8EABC9"/>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2000" b="1"/>
            <a:t>1</a:t>
          </a:r>
          <a:endParaRPr lang="en-US" sz="1100" b="1"/>
        </a:p>
      </xdr:txBody>
    </xdr:sp>
    <xdr:clientData/>
  </xdr:twoCellAnchor>
  <xdr:twoCellAnchor>
    <xdr:from>
      <xdr:col>3</xdr:col>
      <xdr:colOff>627062</xdr:colOff>
      <xdr:row>20</xdr:row>
      <xdr:rowOff>95250</xdr:rowOff>
    </xdr:from>
    <xdr:to>
      <xdr:col>5</xdr:col>
      <xdr:colOff>960437</xdr:colOff>
      <xdr:row>22</xdr:row>
      <xdr:rowOff>104775</xdr:rowOff>
    </xdr:to>
    <xdr:sp macro="" textlink="">
      <xdr:nvSpPr>
        <xdr:cNvPr id="3" name="Rectangle 2">
          <a:extLst>
            <a:ext uri="{FF2B5EF4-FFF2-40B4-BE49-F238E27FC236}">
              <a16:creationId xmlns:a16="http://schemas.microsoft.com/office/drawing/2014/main" id="{20812B22-17B3-4A17-9034-65218AF6B69D}"/>
            </a:ext>
          </a:extLst>
        </xdr:cNvPr>
        <xdr:cNvSpPr/>
      </xdr:nvSpPr>
      <xdr:spPr>
        <a:xfrm>
          <a:off x="4111625" y="3786188"/>
          <a:ext cx="2198687" cy="374650"/>
        </a:xfrm>
        <a:prstGeom prst="rect">
          <a:avLst/>
        </a:prstGeom>
        <a:solidFill>
          <a:srgbClr val="00ABE6"/>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2000" b="1"/>
            <a:t>2</a:t>
          </a:r>
          <a:endParaRPr lang="en-US" sz="1100" b="1"/>
        </a:p>
      </xdr:txBody>
    </xdr:sp>
    <xdr:clientData/>
  </xdr:twoCellAnchor>
  <xdr:twoCellAnchor>
    <xdr:from>
      <xdr:col>7</xdr:col>
      <xdr:colOff>1</xdr:colOff>
      <xdr:row>20</xdr:row>
      <xdr:rowOff>95250</xdr:rowOff>
    </xdr:from>
    <xdr:to>
      <xdr:col>9</xdr:col>
      <xdr:colOff>1</xdr:colOff>
      <xdr:row>22</xdr:row>
      <xdr:rowOff>104775</xdr:rowOff>
    </xdr:to>
    <xdr:sp macro="" textlink="">
      <xdr:nvSpPr>
        <xdr:cNvPr id="4" name="Rectangle 3">
          <a:extLst>
            <a:ext uri="{FF2B5EF4-FFF2-40B4-BE49-F238E27FC236}">
              <a16:creationId xmlns:a16="http://schemas.microsoft.com/office/drawing/2014/main" id="{055C06BE-8A1B-452A-8D45-BA990F7B7AC4}"/>
            </a:ext>
          </a:extLst>
        </xdr:cNvPr>
        <xdr:cNvSpPr/>
      </xdr:nvSpPr>
      <xdr:spPr>
        <a:xfrm>
          <a:off x="6953251" y="3786188"/>
          <a:ext cx="2198688" cy="374650"/>
        </a:xfrm>
        <a:prstGeom prst="rect">
          <a:avLst/>
        </a:prstGeom>
        <a:solidFill>
          <a:srgbClr val="4273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2000" b="1"/>
            <a:t>3</a:t>
          </a:r>
          <a:endParaRPr lang="en-US" sz="1100" b="1"/>
        </a:p>
      </xdr:txBody>
    </xdr:sp>
    <xdr:clientData/>
  </xdr:twoCellAnchor>
  <xdr:twoCellAnchor>
    <xdr:from>
      <xdr:col>10</xdr:col>
      <xdr:colOff>0</xdr:colOff>
      <xdr:row>20</xdr:row>
      <xdr:rowOff>95250</xdr:rowOff>
    </xdr:from>
    <xdr:to>
      <xdr:col>12</xdr:col>
      <xdr:colOff>7938</xdr:colOff>
      <xdr:row>22</xdr:row>
      <xdr:rowOff>104775</xdr:rowOff>
    </xdr:to>
    <xdr:sp macro="" textlink="">
      <xdr:nvSpPr>
        <xdr:cNvPr id="5" name="Rectangle 4">
          <a:extLst>
            <a:ext uri="{FF2B5EF4-FFF2-40B4-BE49-F238E27FC236}">
              <a16:creationId xmlns:a16="http://schemas.microsoft.com/office/drawing/2014/main" id="{D9DA7E03-D1C2-4A2B-BB44-3F24A11FF42C}"/>
            </a:ext>
          </a:extLst>
        </xdr:cNvPr>
        <xdr:cNvSpPr/>
      </xdr:nvSpPr>
      <xdr:spPr>
        <a:xfrm>
          <a:off x="9786938" y="3786188"/>
          <a:ext cx="2206625" cy="374650"/>
        </a:xfrm>
        <a:prstGeom prst="rect">
          <a:avLst/>
        </a:prstGeom>
        <a:solidFill>
          <a:srgbClr val="002664"/>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2000" b="1"/>
            <a:t>4</a:t>
          </a:r>
          <a:endParaRPr lang="en-US" sz="1100" b="1"/>
        </a:p>
      </xdr:txBody>
    </xdr:sp>
    <xdr:clientData/>
  </xdr:twoCellAnchor>
  <xdr:twoCellAnchor>
    <xdr:from>
      <xdr:col>3</xdr:col>
      <xdr:colOff>81643</xdr:colOff>
      <xdr:row>23</xdr:row>
      <xdr:rowOff>190500</xdr:rowOff>
    </xdr:from>
    <xdr:to>
      <xdr:col>3</xdr:col>
      <xdr:colOff>489857</xdr:colOff>
      <xdr:row>23</xdr:row>
      <xdr:rowOff>435429</xdr:rowOff>
    </xdr:to>
    <xdr:sp macro="" textlink="">
      <xdr:nvSpPr>
        <xdr:cNvPr id="6" name="Arrow: Right 5">
          <a:extLst>
            <a:ext uri="{FF2B5EF4-FFF2-40B4-BE49-F238E27FC236}">
              <a16:creationId xmlns:a16="http://schemas.microsoft.com/office/drawing/2014/main" id="{F10FD33C-4A16-48AB-868B-9B9CE31E7DE4}"/>
            </a:ext>
          </a:extLst>
        </xdr:cNvPr>
        <xdr:cNvSpPr/>
      </xdr:nvSpPr>
      <xdr:spPr>
        <a:xfrm>
          <a:off x="2481943" y="3105150"/>
          <a:ext cx="408214" cy="244929"/>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79868</xdr:colOff>
      <xdr:row>23</xdr:row>
      <xdr:rowOff>195824</xdr:rowOff>
    </xdr:from>
    <xdr:to>
      <xdr:col>3</xdr:col>
      <xdr:colOff>488082</xdr:colOff>
      <xdr:row>23</xdr:row>
      <xdr:rowOff>440753</xdr:rowOff>
    </xdr:to>
    <xdr:sp macro="" textlink="">
      <xdr:nvSpPr>
        <xdr:cNvPr id="7" name="Arrow: Right 6">
          <a:extLst>
            <a:ext uri="{FF2B5EF4-FFF2-40B4-BE49-F238E27FC236}">
              <a16:creationId xmlns:a16="http://schemas.microsoft.com/office/drawing/2014/main" id="{A4F0F9DB-5545-46C8-9189-3424C187C218}"/>
            </a:ext>
          </a:extLst>
        </xdr:cNvPr>
        <xdr:cNvSpPr/>
      </xdr:nvSpPr>
      <xdr:spPr>
        <a:xfrm>
          <a:off x="2480168" y="3110474"/>
          <a:ext cx="408214" cy="244929"/>
        </a:xfrm>
        <a:prstGeom prst="rightArrow">
          <a:avLst/>
        </a:prstGeom>
        <a:solidFill>
          <a:srgbClr val="8EABC9"/>
        </a:solidFill>
        <a:ln>
          <a:solidFill>
            <a:srgbClr val="00266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121869</xdr:colOff>
      <xdr:row>23</xdr:row>
      <xdr:rowOff>195824</xdr:rowOff>
    </xdr:from>
    <xdr:to>
      <xdr:col>6</xdr:col>
      <xdr:colOff>530083</xdr:colOff>
      <xdr:row>23</xdr:row>
      <xdr:rowOff>440753</xdr:rowOff>
    </xdr:to>
    <xdr:sp macro="" textlink="">
      <xdr:nvSpPr>
        <xdr:cNvPr id="8" name="Arrow: Right 7">
          <a:extLst>
            <a:ext uri="{FF2B5EF4-FFF2-40B4-BE49-F238E27FC236}">
              <a16:creationId xmlns:a16="http://schemas.microsoft.com/office/drawing/2014/main" id="{07FCE0DA-625D-40D8-A4C7-F5522EBF1E2F}"/>
            </a:ext>
          </a:extLst>
        </xdr:cNvPr>
        <xdr:cNvSpPr/>
      </xdr:nvSpPr>
      <xdr:spPr>
        <a:xfrm>
          <a:off x="4922469" y="3110474"/>
          <a:ext cx="408214" cy="244929"/>
        </a:xfrm>
        <a:prstGeom prst="rightArrow">
          <a:avLst/>
        </a:prstGeom>
        <a:solidFill>
          <a:srgbClr val="00ABE6"/>
        </a:solidFill>
        <a:ln>
          <a:solidFill>
            <a:srgbClr val="00266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113586</xdr:colOff>
      <xdr:row>23</xdr:row>
      <xdr:rowOff>195824</xdr:rowOff>
    </xdr:from>
    <xdr:to>
      <xdr:col>9</xdr:col>
      <xdr:colOff>521800</xdr:colOff>
      <xdr:row>23</xdr:row>
      <xdr:rowOff>440753</xdr:rowOff>
    </xdr:to>
    <xdr:sp macro="" textlink="">
      <xdr:nvSpPr>
        <xdr:cNvPr id="9" name="Arrow: Right 8">
          <a:extLst>
            <a:ext uri="{FF2B5EF4-FFF2-40B4-BE49-F238E27FC236}">
              <a16:creationId xmlns:a16="http://schemas.microsoft.com/office/drawing/2014/main" id="{D84C102C-AE62-4E3F-A4F1-A7438966BECE}"/>
            </a:ext>
          </a:extLst>
        </xdr:cNvPr>
        <xdr:cNvSpPr/>
      </xdr:nvSpPr>
      <xdr:spPr>
        <a:xfrm>
          <a:off x="7314486" y="3110474"/>
          <a:ext cx="408214" cy="244929"/>
        </a:xfrm>
        <a:prstGeom prst="rightArrow">
          <a:avLst/>
        </a:prstGeom>
        <a:solidFill>
          <a:srgbClr val="4273A5"/>
        </a:solidFill>
        <a:ln>
          <a:solidFill>
            <a:srgbClr val="00266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10</xdr:col>
      <xdr:colOff>567418</xdr:colOff>
      <xdr:row>0</xdr:row>
      <xdr:rowOff>0</xdr:rowOff>
    </xdr:from>
    <xdr:ext cx="184731" cy="655885"/>
    <xdr:sp macro="" textlink="">
      <xdr:nvSpPr>
        <xdr:cNvPr id="11" name="TextBox 10">
          <a:extLst>
            <a:ext uri="{FF2B5EF4-FFF2-40B4-BE49-F238E27FC236}">
              <a16:creationId xmlns:a16="http://schemas.microsoft.com/office/drawing/2014/main" id="{2DC064CA-4320-4628-8FE6-B41477071730}"/>
            </a:ext>
          </a:extLst>
        </xdr:cNvPr>
        <xdr:cNvSpPr txBox="1"/>
      </xdr:nvSpPr>
      <xdr:spPr>
        <a:xfrm>
          <a:off x="10190389" y="0"/>
          <a:ext cx="184731"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3600">
            <a:solidFill>
              <a:srgbClr val="D74B29"/>
            </a:solidFill>
          </a:endParaRPr>
        </a:p>
      </xdr:txBody>
    </xdr:sp>
    <xdr:clientData/>
  </xdr:oneCellAnchor>
  <xdr:twoCellAnchor editAs="oneCell">
    <xdr:from>
      <xdr:col>0</xdr:col>
      <xdr:colOff>0</xdr:colOff>
      <xdr:row>0</xdr:row>
      <xdr:rowOff>0</xdr:rowOff>
    </xdr:from>
    <xdr:to>
      <xdr:col>1</xdr:col>
      <xdr:colOff>724736</xdr:colOff>
      <xdr:row>4</xdr:row>
      <xdr:rowOff>8255</xdr:rowOff>
    </xdr:to>
    <xdr:pic>
      <xdr:nvPicPr>
        <xdr:cNvPr id="12" name="Picture 11">
          <a:extLst>
            <a:ext uri="{FF2B5EF4-FFF2-40B4-BE49-F238E27FC236}">
              <a16:creationId xmlns:a16="http://schemas.microsoft.com/office/drawing/2014/main" id="{007B4E72-552A-40B5-8B13-4937BA2C93D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982036" cy="7321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15</xdr:col>
      <xdr:colOff>564356</xdr:colOff>
      <xdr:row>0</xdr:row>
      <xdr:rowOff>0</xdr:rowOff>
    </xdr:from>
    <xdr:ext cx="184731" cy="655885"/>
    <xdr:sp macro="" textlink="">
      <xdr:nvSpPr>
        <xdr:cNvPr id="3" name="TextBox 2">
          <a:extLst>
            <a:ext uri="{FF2B5EF4-FFF2-40B4-BE49-F238E27FC236}">
              <a16:creationId xmlns:a16="http://schemas.microsoft.com/office/drawing/2014/main" id="{46F9DD48-4831-4F3D-8A19-2C120430B57A}"/>
            </a:ext>
          </a:extLst>
        </xdr:cNvPr>
        <xdr:cNvSpPr txBox="1"/>
      </xdr:nvSpPr>
      <xdr:spPr>
        <a:xfrm>
          <a:off x="10527506" y="0"/>
          <a:ext cx="184731"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3600">
            <a:solidFill>
              <a:srgbClr val="D74B29"/>
            </a:solidFill>
          </a:endParaRPr>
        </a:p>
      </xdr:txBody>
    </xdr:sp>
    <xdr:clientData/>
  </xdr:oneCellAnchor>
  <xdr:twoCellAnchor editAs="oneCell">
    <xdr:from>
      <xdr:col>0</xdr:col>
      <xdr:colOff>0</xdr:colOff>
      <xdr:row>0</xdr:row>
      <xdr:rowOff>28575</xdr:rowOff>
    </xdr:from>
    <xdr:to>
      <xdr:col>2</xdr:col>
      <xdr:colOff>201496</xdr:colOff>
      <xdr:row>4</xdr:row>
      <xdr:rowOff>19050</xdr:rowOff>
    </xdr:to>
    <xdr:pic>
      <xdr:nvPicPr>
        <xdr:cNvPr id="5" name="Picture 4">
          <a:extLst>
            <a:ext uri="{FF2B5EF4-FFF2-40B4-BE49-F238E27FC236}">
              <a16:creationId xmlns:a16="http://schemas.microsoft.com/office/drawing/2014/main" id="{6102C888-1B38-4680-A415-6585E6D5B1E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28575"/>
          <a:ext cx="1992196" cy="714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21</xdr:col>
      <xdr:colOff>388256</xdr:colOff>
      <xdr:row>0</xdr:row>
      <xdr:rowOff>0</xdr:rowOff>
    </xdr:from>
    <xdr:ext cx="184731" cy="655885"/>
    <xdr:sp macro="" textlink="">
      <xdr:nvSpPr>
        <xdr:cNvPr id="2" name="TextBox 1">
          <a:extLst>
            <a:ext uri="{FF2B5EF4-FFF2-40B4-BE49-F238E27FC236}">
              <a16:creationId xmlns:a16="http://schemas.microsoft.com/office/drawing/2014/main" id="{9641D1BD-2D37-49D4-A24A-D84F6C911F33}"/>
            </a:ext>
          </a:extLst>
        </xdr:cNvPr>
        <xdr:cNvSpPr txBox="1"/>
      </xdr:nvSpPr>
      <xdr:spPr>
        <a:xfrm>
          <a:off x="27881216" y="0"/>
          <a:ext cx="184731"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3600">
            <a:solidFill>
              <a:srgbClr val="D74B29"/>
            </a:solidFill>
          </a:endParaRPr>
        </a:p>
      </xdr:txBody>
    </xdr:sp>
    <xdr:clientData/>
  </xdr:oneCellAnchor>
  <xdr:twoCellAnchor editAs="oneCell">
    <xdr:from>
      <xdr:col>1</xdr:col>
      <xdr:colOff>1026584</xdr:colOff>
      <xdr:row>0</xdr:row>
      <xdr:rowOff>42334</xdr:rowOff>
    </xdr:from>
    <xdr:to>
      <xdr:col>3</xdr:col>
      <xdr:colOff>810674</xdr:colOff>
      <xdr:row>4</xdr:row>
      <xdr:rowOff>17267</xdr:rowOff>
    </xdr:to>
    <xdr:pic>
      <xdr:nvPicPr>
        <xdr:cNvPr id="3" name="Picture 2">
          <a:extLst>
            <a:ext uri="{FF2B5EF4-FFF2-40B4-BE49-F238E27FC236}">
              <a16:creationId xmlns:a16="http://schemas.microsoft.com/office/drawing/2014/main" id="{DCE46696-0402-4ECC-A498-E0E8192321B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26584" y="222251"/>
          <a:ext cx="1999393" cy="694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8</xdr:col>
      <xdr:colOff>2476500</xdr:colOff>
      <xdr:row>0</xdr:row>
      <xdr:rowOff>0</xdr:rowOff>
    </xdr:from>
    <xdr:ext cx="184731" cy="655885"/>
    <xdr:sp macro="" textlink="">
      <xdr:nvSpPr>
        <xdr:cNvPr id="2" name="TextBox 1">
          <a:extLst>
            <a:ext uri="{FF2B5EF4-FFF2-40B4-BE49-F238E27FC236}">
              <a16:creationId xmlns:a16="http://schemas.microsoft.com/office/drawing/2014/main" id="{282B37C5-5DDE-4933-9AD6-99F620BDB42D}"/>
            </a:ext>
          </a:extLst>
        </xdr:cNvPr>
        <xdr:cNvSpPr txBox="1"/>
      </xdr:nvSpPr>
      <xdr:spPr>
        <a:xfrm>
          <a:off x="11141529" y="0"/>
          <a:ext cx="184731"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3600">
            <a:solidFill>
              <a:srgbClr val="D74B29"/>
            </a:solidFill>
          </a:endParaRPr>
        </a:p>
      </xdr:txBody>
    </xdr:sp>
    <xdr:clientData/>
  </xdr:oneCellAnchor>
  <xdr:twoCellAnchor editAs="oneCell">
    <xdr:from>
      <xdr:col>0</xdr:col>
      <xdr:colOff>910166</xdr:colOff>
      <xdr:row>0</xdr:row>
      <xdr:rowOff>0</xdr:rowOff>
    </xdr:from>
    <xdr:to>
      <xdr:col>2</xdr:col>
      <xdr:colOff>713669</xdr:colOff>
      <xdr:row>3</xdr:row>
      <xdr:rowOff>170361</xdr:rowOff>
    </xdr:to>
    <xdr:pic>
      <xdr:nvPicPr>
        <xdr:cNvPr id="3" name="Picture 2">
          <a:extLst>
            <a:ext uri="{FF2B5EF4-FFF2-40B4-BE49-F238E27FC236}">
              <a16:creationId xmlns:a16="http://schemas.microsoft.com/office/drawing/2014/main" id="{52ECD583-B21C-448E-AD39-015E28CE58D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10166" y="0"/>
          <a:ext cx="2004836" cy="71011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7</xdr:col>
      <xdr:colOff>1401908</xdr:colOff>
      <xdr:row>0</xdr:row>
      <xdr:rowOff>0</xdr:rowOff>
    </xdr:from>
    <xdr:ext cx="184731" cy="655885"/>
    <xdr:sp macro="" textlink="">
      <xdr:nvSpPr>
        <xdr:cNvPr id="3" name="TextBox 2">
          <a:extLst>
            <a:ext uri="{FF2B5EF4-FFF2-40B4-BE49-F238E27FC236}">
              <a16:creationId xmlns:a16="http://schemas.microsoft.com/office/drawing/2014/main" id="{119CDF9A-5651-452C-BFC6-F1BC15D8223D}"/>
            </a:ext>
          </a:extLst>
        </xdr:cNvPr>
        <xdr:cNvSpPr txBox="1"/>
      </xdr:nvSpPr>
      <xdr:spPr>
        <a:xfrm>
          <a:off x="16845108" y="0"/>
          <a:ext cx="184731"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3600">
            <a:solidFill>
              <a:srgbClr val="D74B29"/>
            </a:solidFill>
          </a:endParaRPr>
        </a:p>
      </xdr:txBody>
    </xdr:sp>
    <xdr:clientData/>
  </xdr:oneCellAnchor>
  <xdr:twoCellAnchor editAs="oneCell">
    <xdr:from>
      <xdr:col>0</xdr:col>
      <xdr:colOff>0</xdr:colOff>
      <xdr:row>0</xdr:row>
      <xdr:rowOff>0</xdr:rowOff>
    </xdr:from>
    <xdr:to>
      <xdr:col>1</xdr:col>
      <xdr:colOff>832109</xdr:colOff>
      <xdr:row>3</xdr:row>
      <xdr:rowOff>174048</xdr:rowOff>
    </xdr:to>
    <xdr:pic>
      <xdr:nvPicPr>
        <xdr:cNvPr id="5" name="Picture 4">
          <a:extLst>
            <a:ext uri="{FF2B5EF4-FFF2-40B4-BE49-F238E27FC236}">
              <a16:creationId xmlns:a16="http://schemas.microsoft.com/office/drawing/2014/main" id="{D7D59306-D6D2-49F4-8B9A-6102256F067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992196" cy="7143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4</xdr:col>
      <xdr:colOff>3619500</xdr:colOff>
      <xdr:row>0</xdr:row>
      <xdr:rowOff>0</xdr:rowOff>
    </xdr:from>
    <xdr:ext cx="184731" cy="655885"/>
    <xdr:sp macro="" textlink="">
      <xdr:nvSpPr>
        <xdr:cNvPr id="3" name="TextBox 2">
          <a:extLst>
            <a:ext uri="{FF2B5EF4-FFF2-40B4-BE49-F238E27FC236}">
              <a16:creationId xmlns:a16="http://schemas.microsoft.com/office/drawing/2014/main" id="{980C488C-238A-42CA-81C6-F7376F562291}"/>
            </a:ext>
          </a:extLst>
        </xdr:cNvPr>
        <xdr:cNvSpPr txBox="1"/>
      </xdr:nvSpPr>
      <xdr:spPr>
        <a:xfrm>
          <a:off x="12268200" y="0"/>
          <a:ext cx="184731"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3600">
            <a:solidFill>
              <a:srgbClr val="D74B29"/>
            </a:solidFill>
          </a:endParaRPr>
        </a:p>
      </xdr:txBody>
    </xdr:sp>
    <xdr:clientData/>
  </xdr:oneCellAnchor>
  <xdr:twoCellAnchor editAs="oneCell">
    <xdr:from>
      <xdr:col>0</xdr:col>
      <xdr:colOff>0</xdr:colOff>
      <xdr:row>0</xdr:row>
      <xdr:rowOff>0</xdr:rowOff>
    </xdr:from>
    <xdr:to>
      <xdr:col>1</xdr:col>
      <xdr:colOff>400886</xdr:colOff>
      <xdr:row>4</xdr:row>
      <xdr:rowOff>8255</xdr:rowOff>
    </xdr:to>
    <xdr:pic>
      <xdr:nvPicPr>
        <xdr:cNvPr id="5" name="Picture 4">
          <a:extLst>
            <a:ext uri="{FF2B5EF4-FFF2-40B4-BE49-F238E27FC236}">
              <a16:creationId xmlns:a16="http://schemas.microsoft.com/office/drawing/2014/main" id="{0154F261-7F35-40CA-9005-6F4A245FBBB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992196" cy="714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inpol@treasury.nsw.gov.a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treasury.nsw.gov.au/information-public-entities/governance-risk-and-assurance/treasury-risk-maturity-assessment-too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829BA-A24F-46F9-8983-4D36800CFB8B}">
  <sheetPr>
    <tabColor rgb="FF78B143"/>
    <pageSetUpPr fitToPage="1"/>
  </sheetPr>
  <dimension ref="B6:E23"/>
  <sheetViews>
    <sheetView showGridLines="0" tabSelected="1" zoomScaleNormal="100" workbookViewId="0">
      <selection activeCell="A6" sqref="A6"/>
    </sheetView>
  </sheetViews>
  <sheetFormatPr defaultColWidth="9.109375" defaultRowHeight="14.4" x14ac:dyDescent="0.3"/>
  <cols>
    <col min="1" max="1" width="9.109375" style="2"/>
    <col min="2" max="2" width="14.44140625" style="2" customWidth="1"/>
    <col min="3" max="3" width="37.33203125" style="2" bestFit="1" customWidth="1"/>
    <col min="4" max="8" width="43" style="2" customWidth="1"/>
    <col min="9" max="15" width="9.109375" style="2"/>
    <col min="16" max="16" width="25.33203125" style="2" customWidth="1"/>
    <col min="17" max="16384" width="9.109375" style="2"/>
  </cols>
  <sheetData>
    <row r="6" spans="2:5" ht="18" x14ac:dyDescent="0.35">
      <c r="B6" s="6" t="s">
        <v>49</v>
      </c>
    </row>
    <row r="7" spans="2:5" x14ac:dyDescent="0.3">
      <c r="B7" s="10" t="s">
        <v>48</v>
      </c>
    </row>
    <row r="8" spans="2:5" x14ac:dyDescent="0.3">
      <c r="B8" s="11" t="s">
        <v>59</v>
      </c>
      <c r="C8" s="11"/>
      <c r="D8" s="11"/>
      <c r="E8" s="11"/>
    </row>
    <row r="9" spans="2:5" x14ac:dyDescent="0.3">
      <c r="B9" s="9" t="s">
        <v>60</v>
      </c>
    </row>
    <row r="10" spans="2:5" x14ac:dyDescent="0.3">
      <c r="B10" s="9" t="s">
        <v>39</v>
      </c>
    </row>
    <row r="12" spans="2:5" x14ac:dyDescent="0.3">
      <c r="B12" s="11" t="s">
        <v>143</v>
      </c>
      <c r="C12" s="12"/>
      <c r="D12" s="12"/>
      <c r="E12" s="12"/>
    </row>
    <row r="13" spans="2:5" x14ac:dyDescent="0.3">
      <c r="B13" s="9" t="s">
        <v>100</v>
      </c>
    </row>
    <row r="14" spans="2:5" x14ac:dyDescent="0.3">
      <c r="B14" s="9" t="s">
        <v>53</v>
      </c>
    </row>
    <row r="15" spans="2:5" x14ac:dyDescent="0.3">
      <c r="B15" s="9"/>
    </row>
    <row r="16" spans="2:5" x14ac:dyDescent="0.3">
      <c r="B16" s="11" t="s">
        <v>144</v>
      </c>
      <c r="C16" s="12"/>
      <c r="D16" s="12"/>
      <c r="E16" s="12"/>
    </row>
    <row r="17" spans="2:2" x14ac:dyDescent="0.3">
      <c r="B17" s="9" t="s">
        <v>55</v>
      </c>
    </row>
    <row r="18" spans="2:2" x14ac:dyDescent="0.3">
      <c r="B18" s="9" t="s">
        <v>13</v>
      </c>
    </row>
    <row r="20" spans="2:2" x14ac:dyDescent="0.3">
      <c r="B20" s="33" t="s">
        <v>71</v>
      </c>
    </row>
    <row r="21" spans="2:2" x14ac:dyDescent="0.3">
      <c r="B21" s="10" t="s">
        <v>72</v>
      </c>
    </row>
    <row r="22" spans="2:2" x14ac:dyDescent="0.3">
      <c r="B22" s="34" t="s">
        <v>73</v>
      </c>
    </row>
    <row r="23" spans="2:2" x14ac:dyDescent="0.3">
      <c r="B23" s="9" t="s">
        <v>74</v>
      </c>
    </row>
  </sheetData>
  <hyperlinks>
    <hyperlink ref="B17" location="'i) Risk Maturity Matrix'!A1" display="Risk Maturity Matrix" xr:uid="{C6143A40-FE81-469E-9A17-A3F7BF2695B4}"/>
    <hyperlink ref="B18" location="'ii) Evidence and best practice'!A1" display="Evidence and best practice" xr:uid="{CB06EC66-2D58-4F19-9644-1B7E607B893E}"/>
    <hyperlink ref="B13" location="'Current and Target state'!A1" display="Current and Target state" xr:uid="{A77D4139-4BB2-4F17-872B-9469995DCA62}"/>
    <hyperlink ref="B14" location="'Risk Maturity Assessment'!A1" display="Risk Maturity Assessment" xr:uid="{354EEFA4-C8C0-48A7-972E-7E048D15827E}"/>
    <hyperlink ref="B9" location="'Risk assessment process'!A1" display="Risk Assessment Process" xr:uid="{4C25C7BC-58D4-432F-A0A9-579965B1FC85}"/>
    <hyperlink ref="B10" location="Instructions!A1" display="Instructions" xr:uid="{AFA5ECFC-BD29-448B-8788-AD54FE297E6E}"/>
    <hyperlink ref="B23" r:id="rId1" xr:uid="{AC82AAA3-3504-41F0-814C-A28B8DA0C950}"/>
  </hyperlinks>
  <pageMargins left="0.7" right="0.7" top="0.75" bottom="0.75" header="0.3" footer="0.3"/>
  <pageSetup paperSize="9" scale="5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4F93E-B8C4-4E24-9F19-57C135286587}">
  <sheetPr>
    <tabColor theme="8" tint="0.39997558519241921"/>
    <pageSetUpPr fitToPage="1"/>
  </sheetPr>
  <dimension ref="A6:E19"/>
  <sheetViews>
    <sheetView showGridLines="0" zoomScale="80" zoomScaleNormal="80" workbookViewId="0">
      <selection activeCell="A7" sqref="A7"/>
    </sheetView>
  </sheetViews>
  <sheetFormatPr defaultColWidth="9.109375" defaultRowHeight="14.4" x14ac:dyDescent="0.3"/>
  <cols>
    <col min="1" max="1" width="23.109375" style="2" customWidth="1"/>
    <col min="2" max="2" width="14.44140625" style="2" customWidth="1"/>
    <col min="3" max="3" width="22" style="2" customWidth="1"/>
    <col min="4" max="4" width="66.44140625" style="2" customWidth="1"/>
    <col min="5" max="5" width="73.6640625" style="2" customWidth="1"/>
    <col min="6" max="6" width="43" style="2" customWidth="1"/>
    <col min="7" max="13" width="9.109375" style="2"/>
    <col min="14" max="14" width="25.33203125" style="2" customWidth="1"/>
    <col min="15" max="16384" width="9.109375" style="2"/>
  </cols>
  <sheetData>
    <row r="6" spans="1:5" x14ac:dyDescent="0.3">
      <c r="A6" s="24" t="s">
        <v>58</v>
      </c>
    </row>
    <row r="7" spans="1:5" ht="18" x14ac:dyDescent="0.35">
      <c r="B7" s="20" t="s">
        <v>42</v>
      </c>
    </row>
    <row r="8" spans="1:5" x14ac:dyDescent="0.3">
      <c r="B8" s="21" t="s">
        <v>13</v>
      </c>
    </row>
    <row r="10" spans="1:5" x14ac:dyDescent="0.3">
      <c r="B10" s="19" t="s">
        <v>8</v>
      </c>
      <c r="C10" s="18" t="s">
        <v>9</v>
      </c>
      <c r="D10" s="30" t="s">
        <v>43</v>
      </c>
      <c r="E10" s="30" t="s">
        <v>120</v>
      </c>
    </row>
    <row r="11" spans="1:5" ht="230.25" customHeight="1" x14ac:dyDescent="0.3">
      <c r="B11" s="206" t="s">
        <v>5</v>
      </c>
      <c r="C11" s="32" t="s">
        <v>6</v>
      </c>
      <c r="D11" s="29" t="s">
        <v>192</v>
      </c>
      <c r="E11" s="3" t="s">
        <v>134</v>
      </c>
    </row>
    <row r="12" spans="1:5" ht="397.5" customHeight="1" x14ac:dyDescent="0.3">
      <c r="B12" s="206"/>
      <c r="C12" s="32" t="s">
        <v>7</v>
      </c>
      <c r="D12" s="29" t="s">
        <v>160</v>
      </c>
      <c r="E12" s="3" t="s">
        <v>176</v>
      </c>
    </row>
    <row r="13" spans="1:5" ht="151.5" customHeight="1" x14ac:dyDescent="0.3">
      <c r="B13" s="207" t="s">
        <v>10</v>
      </c>
      <c r="C13" s="32" t="s">
        <v>15</v>
      </c>
      <c r="D13" s="29" t="s">
        <v>161</v>
      </c>
      <c r="E13" s="3" t="s">
        <v>162</v>
      </c>
    </row>
    <row r="14" spans="1:5" ht="227.25" customHeight="1" x14ac:dyDescent="0.3">
      <c r="B14" s="208"/>
      <c r="C14" s="32" t="s">
        <v>16</v>
      </c>
      <c r="D14" s="29" t="s">
        <v>163</v>
      </c>
      <c r="E14" s="3" t="s">
        <v>164</v>
      </c>
    </row>
    <row r="15" spans="1:5" ht="144" x14ac:dyDescent="0.3">
      <c r="B15" s="209"/>
      <c r="C15" s="32" t="s">
        <v>22</v>
      </c>
      <c r="D15" s="29" t="s">
        <v>135</v>
      </c>
      <c r="E15" s="3" t="s">
        <v>197</v>
      </c>
    </row>
    <row r="16" spans="1:5" ht="94.2" customHeight="1" x14ac:dyDescent="0.3">
      <c r="B16" s="206" t="s">
        <v>11</v>
      </c>
      <c r="C16" s="32" t="s">
        <v>17</v>
      </c>
      <c r="D16" s="29" t="s">
        <v>139</v>
      </c>
      <c r="E16" s="3" t="s">
        <v>165</v>
      </c>
    </row>
    <row r="17" spans="2:5" ht="94.5" customHeight="1" x14ac:dyDescent="0.3">
      <c r="B17" s="206"/>
      <c r="C17" s="32" t="s">
        <v>18</v>
      </c>
      <c r="D17" s="29" t="s">
        <v>166</v>
      </c>
      <c r="E17" s="3" t="s">
        <v>167</v>
      </c>
    </row>
    <row r="18" spans="2:5" ht="62.4" customHeight="1" x14ac:dyDescent="0.3">
      <c r="B18" s="206"/>
      <c r="C18" s="32" t="s">
        <v>19</v>
      </c>
      <c r="D18" s="29" t="s">
        <v>168</v>
      </c>
      <c r="E18" s="3" t="s">
        <v>169</v>
      </c>
    </row>
    <row r="19" spans="2:5" ht="72" x14ac:dyDescent="0.3">
      <c r="B19" s="206"/>
      <c r="C19" s="32" t="s">
        <v>171</v>
      </c>
      <c r="D19" s="29" t="s">
        <v>170</v>
      </c>
      <c r="E19" s="3" t="s">
        <v>136</v>
      </c>
    </row>
  </sheetData>
  <mergeCells count="3">
    <mergeCell ref="B16:B19"/>
    <mergeCell ref="B13:B15"/>
    <mergeCell ref="B11:B12"/>
  </mergeCells>
  <hyperlinks>
    <hyperlink ref="A6" location="Index!A1" display="Return to Index" xr:uid="{29122066-9399-45F3-B9B7-A6250F921C5C}"/>
  </hyperlinks>
  <pageMargins left="0.7" right="0.7" top="0.75" bottom="0.75" header="0.3" footer="0.3"/>
  <pageSetup paperSize="9" scale="6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08267-96DC-42BF-BA97-9F65C7790CB4}">
  <sheetPr>
    <tabColor theme="1"/>
  </sheetPr>
  <dimension ref="A1"/>
  <sheetViews>
    <sheetView topLeftCell="A1048576" workbookViewId="0">
      <selection sqref="A1:XFD1048576"/>
    </sheetView>
  </sheetViews>
  <sheetFormatPr defaultRowHeight="15" customHeight="1" zeroHeight="1" x14ac:dyDescent="0.3"/>
  <sheetData>
    <row r="1" ht="14.4" hidden="1" x14ac:dyDescent="0.3"/>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7526E-82A3-4D40-9FA1-34C6F255C4C7}">
  <sheetPr>
    <tabColor theme="8" tint="0.39997558519241921"/>
    <pageSetUpPr fitToPage="1"/>
  </sheetPr>
  <dimension ref="A6:L32"/>
  <sheetViews>
    <sheetView zoomScale="80" zoomScaleNormal="80" workbookViewId="0">
      <selection activeCell="A7" sqref="A7"/>
    </sheetView>
  </sheetViews>
  <sheetFormatPr defaultColWidth="9.109375" defaultRowHeight="14.4" x14ac:dyDescent="0.3"/>
  <cols>
    <col min="1" max="1" width="18.33203125" style="1" customWidth="1"/>
    <col min="2" max="2" width="17.6640625" style="1" customWidth="1"/>
    <col min="3" max="3" width="13.88671875" style="1" customWidth="1"/>
    <col min="4" max="4" width="9.109375" style="1"/>
    <col min="5" max="5" width="17.6640625" style="1" customWidth="1"/>
    <col min="6" max="6" width="13.88671875" style="1" customWidth="1"/>
    <col min="7" max="7" width="9.109375" style="1"/>
    <col min="8" max="8" width="17.6640625" style="1" customWidth="1"/>
    <col min="9" max="9" width="13.88671875" style="1" customWidth="1"/>
    <col min="10" max="10" width="9.109375" style="1"/>
    <col min="11" max="11" width="17.6640625" style="1" customWidth="1"/>
    <col min="12" max="12" width="13.88671875" style="1" customWidth="1"/>
    <col min="13" max="16384" width="9.109375" style="1"/>
  </cols>
  <sheetData>
    <row r="6" spans="1:12" x14ac:dyDescent="0.3">
      <c r="A6" s="24" t="s">
        <v>58</v>
      </c>
    </row>
    <row r="7" spans="1:12" ht="18" x14ac:dyDescent="0.35">
      <c r="B7" s="133" t="s">
        <v>54</v>
      </c>
      <c r="C7" s="133"/>
      <c r="D7" s="133"/>
      <c r="E7" s="133"/>
    </row>
    <row r="8" spans="1:12" ht="4.95" customHeight="1" x14ac:dyDescent="0.3">
      <c r="B8" s="5"/>
      <c r="C8" s="5"/>
      <c r="D8" s="5"/>
      <c r="E8" s="5"/>
      <c r="F8" s="5"/>
      <c r="G8" s="5"/>
      <c r="H8" s="5"/>
      <c r="I8" s="5"/>
      <c r="J8" s="5"/>
    </row>
    <row r="9" spans="1:12" ht="14.4" customHeight="1" x14ac:dyDescent="0.3">
      <c r="B9" s="134" t="s">
        <v>145</v>
      </c>
      <c r="C9" s="135"/>
      <c r="D9" s="135"/>
      <c r="E9" s="135"/>
      <c r="F9" s="135"/>
      <c r="G9" s="135"/>
      <c r="H9" s="135"/>
      <c r="I9" s="135"/>
      <c r="J9" s="135"/>
      <c r="K9" s="135"/>
      <c r="L9" s="136"/>
    </row>
    <row r="10" spans="1:12" x14ac:dyDescent="0.3">
      <c r="B10" s="137"/>
      <c r="C10" s="138"/>
      <c r="D10" s="138"/>
      <c r="E10" s="138"/>
      <c r="F10" s="138"/>
      <c r="G10" s="138"/>
      <c r="H10" s="138"/>
      <c r="I10" s="138"/>
      <c r="J10" s="138"/>
      <c r="K10" s="138"/>
      <c r="L10" s="139"/>
    </row>
    <row r="11" spans="1:12" ht="14.4" customHeight="1" x14ac:dyDescent="0.3">
      <c r="B11" s="140" t="s">
        <v>75</v>
      </c>
      <c r="C11" s="141"/>
      <c r="D11" s="141"/>
      <c r="E11" s="141"/>
      <c r="F11" s="141"/>
      <c r="G11" s="141"/>
      <c r="H11" s="141"/>
      <c r="I11" s="141"/>
      <c r="J11" s="141"/>
      <c r="K11" s="141"/>
      <c r="L11" s="142"/>
    </row>
    <row r="12" spans="1:12" ht="19.2" customHeight="1" x14ac:dyDescent="0.3">
      <c r="B12" s="140"/>
      <c r="C12" s="141"/>
      <c r="D12" s="141"/>
      <c r="E12" s="141"/>
      <c r="F12" s="141"/>
      <c r="G12" s="141"/>
      <c r="H12" s="141"/>
      <c r="I12" s="141"/>
      <c r="J12" s="141"/>
      <c r="K12" s="141"/>
      <c r="L12" s="142"/>
    </row>
    <row r="13" spans="1:12" x14ac:dyDescent="0.3">
      <c r="B13" s="170" t="s">
        <v>80</v>
      </c>
      <c r="C13" s="171"/>
      <c r="D13" s="171"/>
      <c r="E13" s="171"/>
      <c r="F13" s="171"/>
      <c r="G13" s="171"/>
      <c r="H13" s="171"/>
      <c r="I13" s="171"/>
      <c r="J13" s="171"/>
      <c r="K13" s="171"/>
      <c r="L13" s="172"/>
    </row>
    <row r="14" spans="1:12" x14ac:dyDescent="0.3">
      <c r="B14" s="36"/>
      <c r="C14" s="31"/>
      <c r="D14" s="31"/>
      <c r="E14" s="31"/>
      <c r="F14" s="31"/>
      <c r="G14" s="31"/>
      <c r="H14" s="31"/>
      <c r="I14" s="31"/>
      <c r="J14" s="31"/>
      <c r="K14" s="31"/>
      <c r="L14" s="35"/>
    </row>
    <row r="15" spans="1:12" x14ac:dyDescent="0.3">
      <c r="B15" s="137" t="s">
        <v>70</v>
      </c>
      <c r="C15" s="138"/>
      <c r="D15" s="138"/>
      <c r="E15" s="138"/>
      <c r="F15" s="138"/>
      <c r="G15" s="138"/>
      <c r="H15" s="138"/>
      <c r="I15" s="138"/>
      <c r="J15" s="138"/>
      <c r="K15" s="138"/>
      <c r="L15" s="139"/>
    </row>
    <row r="16" spans="1:12" x14ac:dyDescent="0.3">
      <c r="B16" s="137"/>
      <c r="C16" s="138"/>
      <c r="D16" s="138"/>
      <c r="E16" s="138"/>
      <c r="F16" s="138"/>
      <c r="G16" s="138"/>
      <c r="H16" s="138"/>
      <c r="I16" s="138"/>
      <c r="J16" s="138"/>
      <c r="K16" s="138"/>
      <c r="L16" s="139"/>
    </row>
    <row r="17" spans="1:12" x14ac:dyDescent="0.3">
      <c r="B17" s="167"/>
      <c r="C17" s="168"/>
      <c r="D17" s="168"/>
      <c r="E17" s="168"/>
      <c r="F17" s="168"/>
      <c r="G17" s="168"/>
      <c r="H17" s="168"/>
      <c r="I17" s="168"/>
      <c r="J17" s="168"/>
      <c r="K17" s="168"/>
      <c r="L17" s="169"/>
    </row>
    <row r="18" spans="1:12" ht="4.95" customHeight="1" x14ac:dyDescent="0.3">
      <c r="B18" s="13"/>
      <c r="C18" s="13"/>
      <c r="D18" s="13"/>
      <c r="E18" s="13"/>
      <c r="F18" s="13"/>
      <c r="G18" s="13"/>
      <c r="H18" s="13"/>
      <c r="I18" s="13"/>
      <c r="J18" s="13"/>
      <c r="K18" s="13"/>
      <c r="L18" s="13"/>
    </row>
    <row r="19" spans="1:12" x14ac:dyDescent="0.3">
      <c r="B19" s="176" t="s">
        <v>25</v>
      </c>
      <c r="C19" s="176"/>
      <c r="D19" s="176"/>
      <c r="E19" s="176"/>
    </row>
    <row r="20" spans="1:12" ht="4.95" customHeight="1" x14ac:dyDescent="0.3"/>
    <row r="23" spans="1:12" ht="15" thickBot="1" x14ac:dyDescent="0.35">
      <c r="B23" s="14"/>
      <c r="C23" s="14"/>
      <c r="H23" s="16"/>
      <c r="I23" s="16"/>
    </row>
    <row r="24" spans="1:12" ht="45.75" customHeight="1" thickBot="1" x14ac:dyDescent="0.35">
      <c r="A24" s="15"/>
      <c r="B24" s="177" t="s">
        <v>26</v>
      </c>
      <c r="C24" s="178"/>
      <c r="E24" s="179" t="s">
        <v>27</v>
      </c>
      <c r="F24" s="180"/>
      <c r="G24" s="17"/>
      <c r="H24" s="181" t="s">
        <v>202</v>
      </c>
      <c r="I24" s="182"/>
      <c r="K24" s="174" t="s">
        <v>203</v>
      </c>
      <c r="L24" s="175"/>
    </row>
    <row r="25" spans="1:12" ht="15" thickBot="1" x14ac:dyDescent="0.35">
      <c r="B25" s="4"/>
      <c r="H25" s="4"/>
    </row>
    <row r="26" spans="1:12" ht="156.6" customHeight="1" x14ac:dyDescent="0.3">
      <c r="B26" s="143" t="s">
        <v>198</v>
      </c>
      <c r="C26" s="144"/>
      <c r="D26" s="4"/>
      <c r="E26" s="149" t="s">
        <v>199</v>
      </c>
      <c r="F26" s="150"/>
      <c r="H26" s="155" t="s">
        <v>200</v>
      </c>
      <c r="I26" s="156"/>
      <c r="K26" s="161" t="s">
        <v>201</v>
      </c>
      <c r="L26" s="162"/>
    </row>
    <row r="27" spans="1:12" x14ac:dyDescent="0.3">
      <c r="B27" s="145"/>
      <c r="C27" s="146"/>
      <c r="D27" s="4"/>
      <c r="E27" s="151"/>
      <c r="F27" s="152"/>
      <c r="H27" s="157"/>
      <c r="I27" s="158"/>
      <c r="K27" s="163"/>
      <c r="L27" s="164"/>
    </row>
    <row r="28" spans="1:12" ht="15" thickBot="1" x14ac:dyDescent="0.35">
      <c r="B28" s="147"/>
      <c r="C28" s="148"/>
      <c r="E28" s="153"/>
      <c r="F28" s="154"/>
      <c r="H28" s="159"/>
      <c r="I28" s="160"/>
      <c r="K28" s="165"/>
      <c r="L28" s="166"/>
    </row>
    <row r="29" spans="1:12" x14ac:dyDescent="0.3">
      <c r="K29" s="4"/>
      <c r="L29" s="4"/>
    </row>
    <row r="30" spans="1:12" ht="15" customHeight="1" x14ac:dyDescent="0.3">
      <c r="B30" s="173"/>
      <c r="C30" s="173"/>
      <c r="D30" s="173"/>
      <c r="E30" s="173"/>
      <c r="F30" s="173"/>
      <c r="G30" s="173"/>
      <c r="H30" s="173"/>
      <c r="I30" s="173"/>
      <c r="J30" s="173"/>
      <c r="K30" s="173"/>
      <c r="L30" s="173"/>
    </row>
    <row r="31" spans="1:12" x14ac:dyDescent="0.3">
      <c r="B31" s="173"/>
      <c r="C31" s="173"/>
      <c r="D31" s="173"/>
      <c r="E31" s="173"/>
      <c r="F31" s="173"/>
      <c r="G31" s="173"/>
      <c r="H31" s="173"/>
      <c r="I31" s="173"/>
      <c r="J31" s="173"/>
      <c r="K31" s="173"/>
      <c r="L31" s="173"/>
    </row>
    <row r="32" spans="1:12" x14ac:dyDescent="0.3">
      <c r="B32" s="173"/>
      <c r="C32" s="173"/>
      <c r="D32" s="173"/>
      <c r="E32" s="173"/>
      <c r="F32" s="173"/>
      <c r="G32" s="173"/>
      <c r="H32" s="173"/>
      <c r="I32" s="173"/>
      <c r="J32" s="173"/>
      <c r="K32" s="173"/>
      <c r="L32" s="173"/>
    </row>
  </sheetData>
  <mergeCells count="15">
    <mergeCell ref="B30:L32"/>
    <mergeCell ref="K24:L24"/>
    <mergeCell ref="B19:E19"/>
    <mergeCell ref="B24:C24"/>
    <mergeCell ref="E24:F24"/>
    <mergeCell ref="H24:I24"/>
    <mergeCell ref="B7:E7"/>
    <mergeCell ref="B9:L10"/>
    <mergeCell ref="B11:L12"/>
    <mergeCell ref="B26:C28"/>
    <mergeCell ref="E26:F28"/>
    <mergeCell ref="H26:I28"/>
    <mergeCell ref="K26:L28"/>
    <mergeCell ref="B15:L17"/>
    <mergeCell ref="B13:L13"/>
  </mergeCells>
  <hyperlinks>
    <hyperlink ref="A6" location="Index!A1" display="Return to Index" xr:uid="{52FA57D3-1C94-492B-88D9-EB048F67076E}"/>
    <hyperlink ref="B13:L13" r:id="rId1" display="Link: https://www.treasury.nsw.gov.au/information-public-entities/governance-risk-and-assurance/treasury-risk-maturity-assessment-tool" xr:uid="{1D5F2945-2697-49FE-8E3F-2298B87513CA}"/>
  </hyperlinks>
  <pageMargins left="0.7" right="0.7" top="0.75" bottom="0.75" header="0.3" footer="0.3"/>
  <pageSetup scale="71"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22442-C36A-4CAD-93AC-2FE7F35C67AD}">
  <sheetPr>
    <tabColor theme="8" tint="0.39997558519241921"/>
    <pageSetUpPr fitToPage="1"/>
  </sheetPr>
  <dimension ref="A6:T37"/>
  <sheetViews>
    <sheetView zoomScale="80" zoomScaleNormal="80" workbookViewId="0">
      <selection activeCell="A6" sqref="A6"/>
    </sheetView>
  </sheetViews>
  <sheetFormatPr defaultColWidth="9.109375" defaultRowHeight="14.4" x14ac:dyDescent="0.3"/>
  <cols>
    <col min="1" max="1" width="17" style="1" customWidth="1"/>
    <col min="2" max="2" width="9.109375" style="1" customWidth="1"/>
    <col min="3" max="16384" width="9.109375" style="1"/>
  </cols>
  <sheetData>
    <row r="6" spans="1:20" x14ac:dyDescent="0.3">
      <c r="A6" s="24" t="s">
        <v>58</v>
      </c>
    </row>
    <row r="7" spans="1:20" s="50" customFormat="1" ht="18" x14ac:dyDescent="0.35">
      <c r="B7" s="20" t="s">
        <v>39</v>
      </c>
      <c r="C7" s="93"/>
      <c r="D7" s="93"/>
      <c r="E7" s="93"/>
    </row>
    <row r="8" spans="1:20" s="50" customFormat="1" x14ac:dyDescent="0.3">
      <c r="A8" s="99"/>
      <c r="B8" s="98" t="s">
        <v>57</v>
      </c>
      <c r="C8" s="99"/>
      <c r="D8" s="99"/>
      <c r="E8" s="99"/>
      <c r="F8" s="99"/>
      <c r="G8" s="99"/>
      <c r="H8" s="99"/>
      <c r="I8" s="99"/>
      <c r="J8" s="99"/>
      <c r="K8" s="99"/>
      <c r="L8" s="99"/>
      <c r="M8" s="99"/>
      <c r="N8" s="99"/>
      <c r="O8" s="99"/>
      <c r="P8" s="99"/>
      <c r="Q8" s="99"/>
      <c r="R8" s="99"/>
      <c r="S8" s="99"/>
      <c r="T8" s="99"/>
    </row>
    <row r="9" spans="1:20" s="50" customFormat="1" x14ac:dyDescent="0.3">
      <c r="B9" s="39" t="s">
        <v>177</v>
      </c>
    </row>
    <row r="10" spans="1:20" s="50" customFormat="1" x14ac:dyDescent="0.3">
      <c r="A10" s="95" t="s">
        <v>61</v>
      </c>
      <c r="B10" s="39" t="s">
        <v>183</v>
      </c>
    </row>
    <row r="11" spans="1:20" s="50" customFormat="1" x14ac:dyDescent="0.3">
      <c r="B11" s="94"/>
    </row>
    <row r="12" spans="1:20" s="50" customFormat="1" x14ac:dyDescent="0.3">
      <c r="B12" s="96" t="s">
        <v>179</v>
      </c>
    </row>
    <row r="13" spans="1:20" s="50" customFormat="1" x14ac:dyDescent="0.3">
      <c r="A13" s="95" t="s">
        <v>61</v>
      </c>
      <c r="B13" s="50" t="s">
        <v>101</v>
      </c>
    </row>
    <row r="14" spans="1:20" s="50" customFormat="1" x14ac:dyDescent="0.3">
      <c r="A14" s="95" t="s">
        <v>62</v>
      </c>
      <c r="B14" s="50" t="s">
        <v>56</v>
      </c>
    </row>
    <row r="15" spans="1:20" s="50" customFormat="1" x14ac:dyDescent="0.3">
      <c r="A15" s="95"/>
      <c r="B15" s="95" t="s">
        <v>40</v>
      </c>
      <c r="C15" s="50" t="s">
        <v>187</v>
      </c>
    </row>
    <row r="16" spans="1:20" s="50" customFormat="1" x14ac:dyDescent="0.3">
      <c r="A16" s="95"/>
      <c r="B16" s="95" t="s">
        <v>41</v>
      </c>
      <c r="C16" s="50" t="s">
        <v>188</v>
      </c>
    </row>
    <row r="17" spans="1:20" s="50" customFormat="1" x14ac:dyDescent="0.3">
      <c r="A17" s="95"/>
      <c r="B17" s="95" t="s">
        <v>78</v>
      </c>
      <c r="C17" s="50" t="s">
        <v>96</v>
      </c>
    </row>
    <row r="18" spans="1:20" s="50" customFormat="1" x14ac:dyDescent="0.3">
      <c r="A18" s="95"/>
      <c r="B18" s="95"/>
    </row>
    <row r="19" spans="1:20" s="50" customFormat="1" x14ac:dyDescent="0.3">
      <c r="B19" s="39" t="s">
        <v>178</v>
      </c>
    </row>
    <row r="20" spans="1:20" s="50" customFormat="1" x14ac:dyDescent="0.3">
      <c r="A20" s="95" t="s">
        <v>61</v>
      </c>
      <c r="B20" s="50" t="s">
        <v>180</v>
      </c>
    </row>
    <row r="21" spans="1:20" s="50" customFormat="1" x14ac:dyDescent="0.3">
      <c r="A21" s="95" t="s">
        <v>62</v>
      </c>
      <c r="B21" s="50" t="s">
        <v>204</v>
      </c>
    </row>
    <row r="22" spans="1:20" s="50" customFormat="1" x14ac:dyDescent="0.3">
      <c r="A22" s="95"/>
      <c r="B22" s="95"/>
    </row>
    <row r="23" spans="1:20" s="50" customFormat="1" x14ac:dyDescent="0.3">
      <c r="A23" s="99"/>
      <c r="B23" s="98" t="s">
        <v>51</v>
      </c>
      <c r="C23" s="99"/>
      <c r="D23" s="99"/>
      <c r="E23" s="99"/>
      <c r="F23" s="99"/>
      <c r="G23" s="99"/>
      <c r="H23" s="99"/>
      <c r="I23" s="99"/>
      <c r="J23" s="99"/>
      <c r="K23" s="99"/>
      <c r="L23" s="99"/>
      <c r="M23" s="99"/>
      <c r="N23" s="99"/>
      <c r="O23" s="99"/>
      <c r="P23" s="99"/>
      <c r="Q23" s="99"/>
      <c r="R23" s="99"/>
      <c r="S23" s="99"/>
      <c r="T23" s="99"/>
    </row>
    <row r="24" spans="1:20" s="50" customFormat="1" ht="2.4" customHeight="1" x14ac:dyDescent="0.3">
      <c r="B24" s="94"/>
    </row>
    <row r="25" spans="1:20" s="50" customFormat="1" x14ac:dyDescent="0.3">
      <c r="B25" s="104" t="s">
        <v>189</v>
      </c>
      <c r="C25" s="104"/>
      <c r="D25" s="104"/>
      <c r="E25" s="104"/>
      <c r="F25" s="104"/>
      <c r="G25" s="104"/>
    </row>
    <row r="26" spans="1:20" s="50" customFormat="1" x14ac:dyDescent="0.3">
      <c r="A26" s="95"/>
      <c r="B26" s="97" t="s">
        <v>181</v>
      </c>
    </row>
    <row r="27" spans="1:20" s="50" customFormat="1" x14ac:dyDescent="0.3">
      <c r="A27" s="95" t="s">
        <v>35</v>
      </c>
      <c r="B27" s="50" t="s">
        <v>185</v>
      </c>
    </row>
    <row r="28" spans="1:20" s="50" customFormat="1" x14ac:dyDescent="0.3">
      <c r="A28" s="95" t="s">
        <v>36</v>
      </c>
      <c r="B28" s="50" t="s">
        <v>98</v>
      </c>
    </row>
    <row r="29" spans="1:20" s="50" customFormat="1" x14ac:dyDescent="0.3">
      <c r="A29" s="95" t="s">
        <v>37</v>
      </c>
      <c r="B29" s="50" t="s">
        <v>99</v>
      </c>
    </row>
    <row r="30" spans="1:20" s="50" customFormat="1" x14ac:dyDescent="0.3">
      <c r="A30" s="95" t="s">
        <v>38</v>
      </c>
      <c r="B30" s="50" t="s">
        <v>182</v>
      </c>
    </row>
    <row r="31" spans="1:20" s="50" customFormat="1" x14ac:dyDescent="0.3">
      <c r="A31" s="95" t="s">
        <v>79</v>
      </c>
      <c r="B31" s="50" t="s">
        <v>95</v>
      </c>
    </row>
    <row r="32" spans="1:20" s="50" customFormat="1" x14ac:dyDescent="0.3">
      <c r="A32" s="95" t="s">
        <v>146</v>
      </c>
      <c r="B32" s="50" t="s">
        <v>191</v>
      </c>
    </row>
    <row r="33" spans="1:2" s="50" customFormat="1" x14ac:dyDescent="0.3">
      <c r="A33" s="95"/>
    </row>
    <row r="34" spans="1:2" s="50" customFormat="1" x14ac:dyDescent="0.3">
      <c r="A34" s="95"/>
      <c r="B34" s="97" t="s">
        <v>184</v>
      </c>
    </row>
    <row r="35" spans="1:2" s="50" customFormat="1" x14ac:dyDescent="0.3">
      <c r="A35" s="95" t="s">
        <v>35</v>
      </c>
      <c r="B35" s="50" t="s">
        <v>186</v>
      </c>
    </row>
    <row r="36" spans="1:2" s="50" customFormat="1" x14ac:dyDescent="0.3">
      <c r="A36" s="95" t="s">
        <v>36</v>
      </c>
      <c r="B36" s="50" t="s">
        <v>205</v>
      </c>
    </row>
    <row r="37" spans="1:2" s="50" customFormat="1" x14ac:dyDescent="0.3">
      <c r="A37" s="95" t="s">
        <v>37</v>
      </c>
      <c r="B37" s="50" t="s">
        <v>147</v>
      </c>
    </row>
  </sheetData>
  <hyperlinks>
    <hyperlink ref="A6" location="Index!A1" display="Return to Index" xr:uid="{6706B692-B8A5-414E-B2BC-2D8569E411DD}"/>
  </hyperlinks>
  <pageMargins left="0.7" right="0.7" top="0.75" bottom="0.75" header="0.3" footer="0.3"/>
  <pageSetup paperSize="9" scale="7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38E89-940E-45C2-A5AF-219C8DD3835C}">
  <sheetPr>
    <tabColor theme="1"/>
  </sheetPr>
  <dimension ref="A1"/>
  <sheetViews>
    <sheetView topLeftCell="A1048576" workbookViewId="0">
      <selection sqref="A1:XFD1048576"/>
    </sheetView>
  </sheetViews>
  <sheetFormatPr defaultRowHeight="14.4" zeroHeight="1" x14ac:dyDescent="0.3"/>
  <sheetData>
    <row r="1" hidden="1" x14ac:dyDescent="0.3"/>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6E14E-0C4C-40DF-A875-3BF0B76D87DA}">
  <sheetPr>
    <tabColor rgb="FF92D050"/>
    <pageSetUpPr fitToPage="1"/>
  </sheetPr>
  <dimension ref="A1:X31"/>
  <sheetViews>
    <sheetView showGridLines="0" zoomScale="60" zoomScaleNormal="60" workbookViewId="0">
      <pane xSplit="4" ySplit="16" topLeftCell="E17" activePane="bottomRight" state="frozen"/>
      <selection sqref="A1:XFD1048576"/>
      <selection pane="topRight" sqref="A1:XFD1048576"/>
      <selection pane="bottomLeft" sqref="A1:XFD1048576"/>
      <selection pane="bottomRight" activeCell="B11" sqref="B11"/>
    </sheetView>
  </sheetViews>
  <sheetFormatPr defaultColWidth="9.33203125" defaultRowHeight="14.4" x14ac:dyDescent="0.3"/>
  <cols>
    <col min="1" max="1" width="16.6640625" style="2" hidden="1" customWidth="1"/>
    <col min="2" max="2" width="14.88671875" style="2" customWidth="1"/>
    <col min="3" max="3" width="16.5546875" style="2" customWidth="1"/>
    <col min="4" max="4" width="18.33203125" style="2" customWidth="1"/>
    <col min="5" max="5" width="43.44140625" style="2" customWidth="1"/>
    <col min="6" max="7" width="11.33203125" style="2" customWidth="1"/>
    <col min="8" max="8" width="43" style="2" customWidth="1"/>
    <col min="9" max="10" width="11.33203125" style="2" customWidth="1"/>
    <col min="11" max="11" width="43" style="2" customWidth="1"/>
    <col min="12" max="13" width="11.33203125" style="2" customWidth="1"/>
    <col min="14" max="14" width="43" style="2" customWidth="1"/>
    <col min="15" max="16" width="11.33203125" style="2" customWidth="1"/>
    <col min="17" max="17" width="43" style="2" customWidth="1"/>
    <col min="18" max="20" width="11.33203125" style="2" customWidth="1"/>
    <col min="21" max="21" width="10.33203125" style="2" customWidth="1"/>
    <col min="22" max="22" width="12.6640625" style="2" customWidth="1"/>
    <col min="23" max="23" width="12.5546875" style="2" bestFit="1" customWidth="1"/>
    <col min="24" max="24" width="52.109375" style="2" bestFit="1" customWidth="1"/>
    <col min="25" max="16384" width="9.33203125" style="2"/>
  </cols>
  <sheetData>
    <row r="1" spans="1:24" s="1" customFormat="1" x14ac:dyDescent="0.3"/>
    <row r="2" spans="1:24" s="1" customFormat="1" x14ac:dyDescent="0.3"/>
    <row r="3" spans="1:24" s="1" customFormat="1" x14ac:dyDescent="0.3"/>
    <row r="4" spans="1:24" s="1" customFormat="1" x14ac:dyDescent="0.3">
      <c r="A4" s="24" t="s">
        <v>58</v>
      </c>
      <c r="B4" s="24" t="s">
        <v>58</v>
      </c>
      <c r="J4" s="8" t="s">
        <v>34</v>
      </c>
    </row>
    <row r="5" spans="1:24" s="1" customFormat="1" ht="18" customHeight="1" x14ac:dyDescent="0.35">
      <c r="C5" s="6" t="s">
        <v>115</v>
      </c>
      <c r="J5" s="8" t="s">
        <v>45</v>
      </c>
    </row>
    <row r="6" spans="1:24" s="1" customFormat="1" ht="4.95" customHeight="1" x14ac:dyDescent="0.3">
      <c r="J6" s="8" t="s">
        <v>46</v>
      </c>
      <c r="K6" s="5"/>
      <c r="L6" s="5"/>
      <c r="N6" s="1" t="s">
        <v>29</v>
      </c>
    </row>
    <row r="7" spans="1:24" s="1" customFormat="1" ht="4.95" customHeight="1" x14ac:dyDescent="0.3">
      <c r="J7" s="8" t="s">
        <v>109</v>
      </c>
      <c r="K7" s="5"/>
      <c r="L7" s="5"/>
    </row>
    <row r="8" spans="1:24" s="1" customFormat="1" ht="4.95" customHeight="1" x14ac:dyDescent="0.3">
      <c r="J8" s="8" t="s">
        <v>110</v>
      </c>
      <c r="K8" s="5"/>
      <c r="L8" s="5"/>
    </row>
    <row r="9" spans="1:24" s="1" customFormat="1" ht="4.95" customHeight="1" x14ac:dyDescent="0.3">
      <c r="J9" s="8" t="s">
        <v>111</v>
      </c>
      <c r="K9" s="5"/>
      <c r="L9" s="5"/>
    </row>
    <row r="10" spans="1:24" s="1" customFormat="1" ht="4.95" customHeight="1" x14ac:dyDescent="0.3">
      <c r="J10" s="8" t="s">
        <v>112</v>
      </c>
      <c r="K10" s="5"/>
      <c r="L10" s="5"/>
    </row>
    <row r="11" spans="1:24" s="1" customFormat="1" ht="30.75" customHeight="1" x14ac:dyDescent="0.3">
      <c r="C11" s="26"/>
      <c r="D11" s="73" t="s">
        <v>30</v>
      </c>
      <c r="E11" s="74" t="s">
        <v>121</v>
      </c>
      <c r="F11" s="192" t="s">
        <v>52</v>
      </c>
      <c r="G11" s="193"/>
      <c r="H11" s="75" t="s">
        <v>121</v>
      </c>
      <c r="I11" s="194" t="s">
        <v>47</v>
      </c>
      <c r="J11" s="194"/>
      <c r="K11" s="76"/>
      <c r="L11" s="77"/>
      <c r="M11" s="26"/>
      <c r="N11" s="26"/>
      <c r="O11" s="26"/>
      <c r="P11" s="26"/>
      <c r="Q11" s="26"/>
      <c r="R11" s="26"/>
      <c r="S11" s="26"/>
      <c r="T11" s="26"/>
      <c r="U11" s="26"/>
      <c r="V11" s="26"/>
      <c r="W11" s="26"/>
    </row>
    <row r="12" spans="1:24" s="1" customFormat="1" ht="5.4" customHeight="1" x14ac:dyDescent="0.3">
      <c r="C12" s="26"/>
      <c r="D12" s="78"/>
      <c r="E12" s="78"/>
      <c r="F12" s="78"/>
      <c r="G12" s="26"/>
      <c r="H12" s="78"/>
      <c r="I12" s="26"/>
      <c r="J12" s="78"/>
      <c r="K12" s="78"/>
      <c r="L12" s="26"/>
      <c r="M12" s="79" t="s">
        <v>28</v>
      </c>
      <c r="N12" s="26" t="s">
        <v>29</v>
      </c>
      <c r="O12" s="26"/>
      <c r="P12" s="26"/>
      <c r="Q12" s="26"/>
      <c r="R12" s="26"/>
      <c r="S12" s="26"/>
      <c r="T12" s="26"/>
      <c r="U12" s="26"/>
      <c r="V12" s="26"/>
      <c r="W12" s="26"/>
    </row>
    <row r="13" spans="1:24" s="1" customFormat="1" ht="48.45" customHeight="1" x14ac:dyDescent="0.3">
      <c r="C13" s="26"/>
      <c r="D13" s="80" t="s">
        <v>31</v>
      </c>
      <c r="E13" s="74" t="s">
        <v>207</v>
      </c>
      <c r="F13" s="192" t="s">
        <v>32</v>
      </c>
      <c r="G13" s="193"/>
      <c r="H13" s="81" t="s">
        <v>206</v>
      </c>
      <c r="I13" s="194" t="s">
        <v>103</v>
      </c>
      <c r="J13" s="194"/>
      <c r="K13" s="76" t="s">
        <v>121</v>
      </c>
      <c r="L13" s="26"/>
      <c r="M13" s="26"/>
      <c r="N13" s="26"/>
      <c r="O13" s="26"/>
      <c r="P13" s="26"/>
      <c r="Q13" s="26"/>
      <c r="R13" s="26"/>
      <c r="S13" s="26"/>
      <c r="T13" s="26"/>
      <c r="U13" s="26"/>
      <c r="V13" s="26"/>
      <c r="W13" s="26"/>
    </row>
    <row r="14" spans="1:24" s="1" customFormat="1" ht="16.2" thickBot="1" x14ac:dyDescent="0.35">
      <c r="C14" s="26"/>
      <c r="D14" s="26"/>
      <c r="E14" s="26"/>
      <c r="F14" s="26"/>
      <c r="G14" s="26"/>
      <c r="H14" s="26"/>
      <c r="I14" s="26"/>
      <c r="J14" s="26"/>
      <c r="K14" s="26"/>
      <c r="L14" s="26"/>
      <c r="M14" s="26"/>
      <c r="N14" s="26"/>
      <c r="O14" s="26"/>
      <c r="P14" s="26"/>
      <c r="Q14" s="26"/>
      <c r="R14" s="26"/>
      <c r="S14" s="26"/>
      <c r="T14" s="26"/>
      <c r="U14" s="26"/>
      <c r="V14" s="26"/>
      <c r="W14" s="26"/>
    </row>
    <row r="15" spans="1:24" ht="21" customHeight="1" thickBot="1" x14ac:dyDescent="0.35">
      <c r="C15" s="72"/>
      <c r="D15" s="72"/>
      <c r="E15" s="190" t="s">
        <v>12</v>
      </c>
      <c r="F15" s="191"/>
      <c r="G15" s="191"/>
      <c r="H15" s="191"/>
      <c r="I15" s="191"/>
      <c r="J15" s="191"/>
      <c r="K15" s="191"/>
      <c r="L15" s="191"/>
      <c r="M15" s="191"/>
      <c r="N15" s="191"/>
      <c r="O15" s="191"/>
      <c r="P15" s="191"/>
      <c r="Q15" s="191"/>
      <c r="R15" s="191"/>
      <c r="S15" s="191"/>
      <c r="T15" s="188" t="s">
        <v>81</v>
      </c>
      <c r="U15" s="189"/>
      <c r="V15" s="189"/>
      <c r="W15" s="189"/>
      <c r="X15" s="105" t="s">
        <v>113</v>
      </c>
    </row>
    <row r="16" spans="1:24" s="44" customFormat="1" ht="49.2" customHeight="1" x14ac:dyDescent="0.3">
      <c r="C16" s="82" t="s">
        <v>8</v>
      </c>
      <c r="D16" s="83" t="s">
        <v>9</v>
      </c>
      <c r="E16" s="111" t="s">
        <v>0</v>
      </c>
      <c r="F16" s="112" t="s">
        <v>77</v>
      </c>
      <c r="G16" s="112" t="s">
        <v>102</v>
      </c>
      <c r="H16" s="113" t="s">
        <v>4</v>
      </c>
      <c r="I16" s="114" t="str">
        <f>F16</f>
        <v>Current</v>
      </c>
      <c r="J16" s="114" t="str">
        <f>G16</f>
        <v>Target</v>
      </c>
      <c r="K16" s="115" t="s">
        <v>3</v>
      </c>
      <c r="L16" s="116" t="str">
        <f>+I16</f>
        <v>Current</v>
      </c>
      <c r="M16" s="116" t="str">
        <f>+J16</f>
        <v>Target</v>
      </c>
      <c r="N16" s="117" t="s">
        <v>2</v>
      </c>
      <c r="O16" s="118" t="str">
        <f>+L16</f>
        <v>Current</v>
      </c>
      <c r="P16" s="118" t="str">
        <f>+M16</f>
        <v>Target</v>
      </c>
      <c r="Q16" s="119" t="s">
        <v>1</v>
      </c>
      <c r="R16" s="119" t="str">
        <f>+O16</f>
        <v>Current</v>
      </c>
      <c r="S16" s="120" t="str">
        <f>+P16</f>
        <v>Target</v>
      </c>
      <c r="T16" s="121" t="s">
        <v>83</v>
      </c>
      <c r="U16" s="122" t="s">
        <v>84</v>
      </c>
      <c r="V16" s="122" t="s">
        <v>97</v>
      </c>
      <c r="W16" s="122" t="s">
        <v>82</v>
      </c>
      <c r="X16" s="123" t="s">
        <v>44</v>
      </c>
    </row>
    <row r="17" spans="3:24" ht="129.6" x14ac:dyDescent="0.3">
      <c r="C17" s="195" t="s">
        <v>5</v>
      </c>
      <c r="D17" s="61" t="s">
        <v>6</v>
      </c>
      <c r="E17" s="89" t="s">
        <v>122</v>
      </c>
      <c r="F17" s="62"/>
      <c r="G17" s="62"/>
      <c r="H17" s="89" t="s">
        <v>64</v>
      </c>
      <c r="I17" s="62"/>
      <c r="J17" s="62"/>
      <c r="K17" s="89" t="s">
        <v>123</v>
      </c>
      <c r="L17" s="62"/>
      <c r="M17" s="62"/>
      <c r="N17" s="89" t="s">
        <v>50</v>
      </c>
      <c r="O17" s="62"/>
      <c r="P17" s="62"/>
      <c r="Q17" s="89" t="s">
        <v>65</v>
      </c>
      <c r="R17" s="62"/>
      <c r="S17" s="62"/>
      <c r="T17" s="63" t="str">
        <f>IF(LEN(F17&amp;I17&amp;L17&amp;O17&amp;R17)&gt;1,"Error",IF(LEN(F17&amp;I17&amp;L17&amp;O17&amp;R17)=0,"",IF(LEN(F17&amp;I17&amp;L17&amp;O17&amp;R17)&gt;1,"Error",IF(+F17="✔",1,IF(+I17="✔",2,IF(+L17="✔",3,IF(+O17="✔",4,5)))))))</f>
        <v/>
      </c>
      <c r="U17" s="64" t="str">
        <f>IF(LEN(G17&amp;J17&amp;M17&amp;P17&amp;S17)&gt;1,"Error",IF(LEN(G17&amp;J17&amp;M17&amp;P17&amp;S17)=0,"",IF(LEN(G17&amp;J17&amp;M17&amp;P17&amp;S17)&gt;1,"Error",IF(+G17="✔",1,IF(+J17="✔",2,IF(+M17="✔",3,IF(+P17="✔",4,5)))))))</f>
        <v/>
      </c>
      <c r="V17" s="69" t="str">
        <f>IF(T17&gt;U17,"Error",IF(+T17="Error","Error",IF(LEN(+T17)=0,"",IF($T17=1,"Fundamental",IF($T17=2,"Repeatable",IF($T17=3,"Systematic",IF($T17=4,"Embedded","Advanced")))))))</f>
        <v/>
      </c>
      <c r="W17" s="87" t="str">
        <f>IF(T17&gt;U17,"Error",IF(+U17="Error","Error",IF(LEN(+U17)=0,"",IF($U17=1,"Fundamental",IF($U17=2,"Repeatable",IF($U17=3,"Systematic",IF($U17=4,"Embedded","Advanced")))))))</f>
        <v/>
      </c>
      <c r="X17" s="124" t="s">
        <v>190</v>
      </c>
    </row>
    <row r="18" spans="3:24" ht="205.95" customHeight="1" x14ac:dyDescent="0.3">
      <c r="C18" s="196"/>
      <c r="D18" s="65" t="s">
        <v>7</v>
      </c>
      <c r="E18" s="89" t="s">
        <v>148</v>
      </c>
      <c r="F18" s="66"/>
      <c r="G18" s="66"/>
      <c r="H18" s="89" t="s">
        <v>66</v>
      </c>
      <c r="I18" s="66"/>
      <c r="J18" s="66"/>
      <c r="K18" s="89" t="s">
        <v>137</v>
      </c>
      <c r="L18" s="66"/>
      <c r="M18" s="66"/>
      <c r="N18" s="89" t="s">
        <v>124</v>
      </c>
      <c r="O18" s="62"/>
      <c r="P18" s="62"/>
      <c r="Q18" s="89" t="s">
        <v>173</v>
      </c>
      <c r="R18" s="62"/>
      <c r="S18" s="62"/>
      <c r="T18" s="91" t="str">
        <f>IF(LEN(F18&amp;I18&amp;L18&amp;O18&amp;R18)&gt;1,"Error",IF(LEN(F18&amp;I18&amp;L18&amp;O18&amp;R18)=0,"",IF(LEN(F18&amp;I18&amp;L18&amp;O18&amp;R18)&gt;1,"Error",IF(+F18="✔",1,IF(+I18="✔",2,IF(+L18="✔",3,IF(+O18="✔",4,5)))))))</f>
        <v/>
      </c>
      <c r="U18" s="92" t="str">
        <f>IF(LEN(G18&amp;J18&amp;M18&amp;P18&amp;S18)&gt;1,"Error",IF(LEN(G18&amp;J18&amp;M18&amp;P18&amp;S18)=0,"",IF(LEN(G18&amp;J18&amp;M18&amp;P18&amp;S18)&gt;1,"Error",IF(+G18="✔",1,IF(+J18="✔",2,IF(+M18="✔",3,IF(+P18="✔",4,5)))))))</f>
        <v/>
      </c>
      <c r="V18" s="69" t="str">
        <f t="shared" ref="V18:V25" si="0">IF(T18&gt;U18,"Error",IF(+T18="Error","Error",IF(LEN(+T18)=0,"",IF($T18=1,"Fundamental",IF($T18=2,"Repeatable",IF($T18=3,"Systematic",IF($T18=4,"Embedded","Advanced")))))))</f>
        <v/>
      </c>
      <c r="W18" s="87" t="str">
        <f t="shared" ref="W18:W25" si="1">IF(T18&gt;U18,"Error",IF(+U18="Error","Error",IF(LEN(+U18)=0,"",IF($U18=1,"Fundamental",IF($U18=2,"Repeatable",IF($U18=3,"Systematic",IF($U18=4,"Embedded","Advanced")))))))</f>
        <v/>
      </c>
      <c r="X18" s="125"/>
    </row>
    <row r="19" spans="3:24" ht="129.6" x14ac:dyDescent="0.3">
      <c r="C19" s="183" t="s">
        <v>10</v>
      </c>
      <c r="D19" s="65" t="s">
        <v>15</v>
      </c>
      <c r="E19" s="89" t="s">
        <v>63</v>
      </c>
      <c r="F19" s="66"/>
      <c r="G19" s="66"/>
      <c r="H19" s="89" t="s">
        <v>125</v>
      </c>
      <c r="I19" s="66"/>
      <c r="J19" s="66"/>
      <c r="K19" s="89" t="s">
        <v>126</v>
      </c>
      <c r="L19" s="66"/>
      <c r="M19" s="66"/>
      <c r="N19" s="89" t="s">
        <v>149</v>
      </c>
      <c r="O19" s="62"/>
      <c r="P19" s="62"/>
      <c r="Q19" s="89" t="s">
        <v>127</v>
      </c>
      <c r="R19" s="66"/>
      <c r="S19" s="67"/>
      <c r="T19" s="91" t="str">
        <f>IF(LEN(F19&amp;I19&amp;L19&amp;O19&amp;R19)&gt;1,"Error",IF(LEN(F19&amp;I19&amp;L19&amp;O19&amp;R19)=0,"",IF(LEN(F19&amp;I19&amp;L19&amp;O19&amp;R19)&gt;1,"Error",IF(+F19="✔",1,IF(+I19="✔",2,IF(+L19="✔",3,IF(+O19="✔",4,5)))))))</f>
        <v/>
      </c>
      <c r="U19" s="69" t="str">
        <f t="shared" ref="T19:U25" si="2">IF(LEN(G19&amp;J19&amp;M19&amp;P19&amp;S19)&gt;1,"Error",IF(LEN(G19&amp;J19&amp;M19&amp;P19&amp;S19)=0,"",IF(LEN(G19&amp;J19&amp;M19&amp;P19&amp;S19)&gt;1,"Error",IF(+G19="✔",1,IF(+J19="✔",2,IF(+M19="✔",3,IF(+P19="✔",4,5)))))))</f>
        <v/>
      </c>
      <c r="V19" s="69" t="str">
        <f t="shared" si="0"/>
        <v/>
      </c>
      <c r="W19" s="87" t="str">
        <f t="shared" si="1"/>
        <v/>
      </c>
      <c r="X19" s="125"/>
    </row>
    <row r="20" spans="3:24" ht="131.4" customHeight="1" x14ac:dyDescent="0.3">
      <c r="C20" s="184"/>
      <c r="D20" s="65" t="s">
        <v>16</v>
      </c>
      <c r="E20" s="89" t="s">
        <v>150</v>
      </c>
      <c r="F20" s="66"/>
      <c r="G20" s="66"/>
      <c r="H20" s="89" t="s">
        <v>151</v>
      </c>
      <c r="I20" s="66"/>
      <c r="J20" s="66"/>
      <c r="K20" s="89" t="s">
        <v>152</v>
      </c>
      <c r="L20" s="66"/>
      <c r="M20" s="66"/>
      <c r="N20" s="90" t="s">
        <v>141</v>
      </c>
      <c r="O20" s="62"/>
      <c r="P20" s="62"/>
      <c r="Q20" s="89" t="s">
        <v>67</v>
      </c>
      <c r="R20" s="66"/>
      <c r="S20" s="67"/>
      <c r="T20" s="68" t="str">
        <f t="shared" si="2"/>
        <v/>
      </c>
      <c r="U20" s="69" t="str">
        <f t="shared" si="2"/>
        <v/>
      </c>
      <c r="V20" s="69" t="str">
        <f t="shared" si="0"/>
        <v/>
      </c>
      <c r="W20" s="87" t="str">
        <f t="shared" si="1"/>
        <v/>
      </c>
      <c r="X20" s="125"/>
    </row>
    <row r="21" spans="3:24" ht="101.7" customHeight="1" x14ac:dyDescent="0.3">
      <c r="C21" s="184"/>
      <c r="D21" s="65" t="s">
        <v>22</v>
      </c>
      <c r="E21" s="89" t="s">
        <v>153</v>
      </c>
      <c r="F21" s="66"/>
      <c r="G21" s="66"/>
      <c r="H21" s="89" t="s">
        <v>154</v>
      </c>
      <c r="I21" s="66"/>
      <c r="J21" s="66"/>
      <c r="K21" s="89" t="s">
        <v>172</v>
      </c>
      <c r="L21" s="62"/>
      <c r="M21" s="62"/>
      <c r="N21" s="89" t="s">
        <v>174</v>
      </c>
      <c r="O21" s="66"/>
      <c r="P21" s="66"/>
      <c r="Q21" s="89" t="s">
        <v>175</v>
      </c>
      <c r="R21" s="66"/>
      <c r="S21" s="67"/>
      <c r="T21" s="68" t="str">
        <f t="shared" si="2"/>
        <v/>
      </c>
      <c r="U21" s="69" t="str">
        <f t="shared" si="2"/>
        <v/>
      </c>
      <c r="V21" s="69" t="str">
        <f t="shared" si="0"/>
        <v/>
      </c>
      <c r="W21" s="87" t="str">
        <f t="shared" si="1"/>
        <v/>
      </c>
      <c r="X21" s="125"/>
    </row>
    <row r="22" spans="3:24" ht="93.6" customHeight="1" x14ac:dyDescent="0.3">
      <c r="C22" s="185" t="s">
        <v>11</v>
      </c>
      <c r="D22" s="65" t="s">
        <v>17</v>
      </c>
      <c r="E22" s="89" t="s">
        <v>128</v>
      </c>
      <c r="F22" s="66"/>
      <c r="G22" s="66"/>
      <c r="H22" s="89" t="s">
        <v>129</v>
      </c>
      <c r="I22" s="66"/>
      <c r="J22" s="66"/>
      <c r="K22" s="89" t="s">
        <v>130</v>
      </c>
      <c r="L22" s="62"/>
      <c r="M22" s="62"/>
      <c r="N22" s="89" t="s">
        <v>68</v>
      </c>
      <c r="O22" s="66"/>
      <c r="P22" s="66"/>
      <c r="Q22" s="89" t="s">
        <v>21</v>
      </c>
      <c r="R22" s="66"/>
      <c r="S22" s="67"/>
      <c r="T22" s="68" t="str">
        <f t="shared" si="2"/>
        <v/>
      </c>
      <c r="U22" s="69" t="str">
        <f t="shared" si="2"/>
        <v/>
      </c>
      <c r="V22" s="69" t="str">
        <f t="shared" si="0"/>
        <v/>
      </c>
      <c r="W22" s="87" t="str">
        <f t="shared" si="1"/>
        <v/>
      </c>
      <c r="X22" s="125"/>
    </row>
    <row r="23" spans="3:24" ht="117.45" customHeight="1" x14ac:dyDescent="0.3">
      <c r="C23" s="186"/>
      <c r="D23" s="65" t="s">
        <v>18</v>
      </c>
      <c r="E23" s="89" t="s">
        <v>69</v>
      </c>
      <c r="F23" s="66"/>
      <c r="G23" s="66"/>
      <c r="H23" s="89" t="s">
        <v>193</v>
      </c>
      <c r="I23" s="66"/>
      <c r="J23" s="66"/>
      <c r="K23" s="89" t="s">
        <v>131</v>
      </c>
      <c r="L23" s="62"/>
      <c r="M23" s="62"/>
      <c r="N23" s="89" t="s">
        <v>140</v>
      </c>
      <c r="O23" s="66"/>
      <c r="P23" s="66"/>
      <c r="Q23" s="89" t="s">
        <v>138</v>
      </c>
      <c r="R23" s="66"/>
      <c r="S23" s="67"/>
      <c r="T23" s="68" t="str">
        <f t="shared" si="2"/>
        <v/>
      </c>
      <c r="U23" s="69" t="str">
        <f t="shared" si="2"/>
        <v/>
      </c>
      <c r="V23" s="69" t="str">
        <f t="shared" si="0"/>
        <v/>
      </c>
      <c r="W23" s="87" t="str">
        <f t="shared" si="1"/>
        <v/>
      </c>
      <c r="X23" s="125"/>
    </row>
    <row r="24" spans="3:24" ht="131.69999999999999" customHeight="1" x14ac:dyDescent="0.3">
      <c r="C24" s="186"/>
      <c r="D24" s="65" t="s">
        <v>19</v>
      </c>
      <c r="E24" s="89" t="s">
        <v>194</v>
      </c>
      <c r="F24" s="66"/>
      <c r="G24" s="66"/>
      <c r="H24" s="89" t="s">
        <v>155</v>
      </c>
      <c r="I24" s="66"/>
      <c r="J24" s="66"/>
      <c r="K24" s="89" t="s">
        <v>132</v>
      </c>
      <c r="L24" s="62"/>
      <c r="M24" s="62"/>
      <c r="N24" s="89" t="s">
        <v>156</v>
      </c>
      <c r="O24" s="62"/>
      <c r="P24" s="66"/>
      <c r="Q24" s="89" t="s">
        <v>157</v>
      </c>
      <c r="R24" s="66"/>
      <c r="S24" s="67"/>
      <c r="T24" s="68" t="str">
        <f t="shared" si="2"/>
        <v/>
      </c>
      <c r="U24" s="69" t="str">
        <f t="shared" si="2"/>
        <v/>
      </c>
      <c r="V24" s="69" t="str">
        <f t="shared" si="0"/>
        <v/>
      </c>
      <c r="W24" s="87" t="str">
        <f t="shared" si="1"/>
        <v/>
      </c>
      <c r="X24" s="125"/>
    </row>
    <row r="25" spans="3:24" ht="114.45" customHeight="1" thickBot="1" x14ac:dyDescent="0.35">
      <c r="C25" s="187"/>
      <c r="D25" s="70" t="s">
        <v>20</v>
      </c>
      <c r="E25" s="126" t="s">
        <v>195</v>
      </c>
      <c r="F25" s="71"/>
      <c r="G25" s="71"/>
      <c r="H25" s="126" t="s">
        <v>158</v>
      </c>
      <c r="I25" s="71"/>
      <c r="J25" s="71"/>
      <c r="K25" s="126" t="s">
        <v>159</v>
      </c>
      <c r="L25" s="127"/>
      <c r="M25" s="71"/>
      <c r="N25" s="126" t="s">
        <v>133</v>
      </c>
      <c r="O25" s="71"/>
      <c r="P25" s="127"/>
      <c r="Q25" s="126" t="s">
        <v>196</v>
      </c>
      <c r="R25" s="71"/>
      <c r="S25" s="128"/>
      <c r="T25" s="129" t="str">
        <f t="shared" si="2"/>
        <v/>
      </c>
      <c r="U25" s="130" t="str">
        <f t="shared" si="2"/>
        <v/>
      </c>
      <c r="V25" s="130" t="str">
        <f t="shared" si="0"/>
        <v/>
      </c>
      <c r="W25" s="131" t="str">
        <f t="shared" si="1"/>
        <v/>
      </c>
      <c r="X25" s="132"/>
    </row>
    <row r="26" spans="3:24" ht="26.7" customHeight="1" thickBot="1" x14ac:dyDescent="0.35">
      <c r="C26" s="72"/>
      <c r="D26" s="72"/>
      <c r="E26" s="72"/>
      <c r="F26" s="72"/>
      <c r="G26" s="72"/>
      <c r="H26" s="72"/>
      <c r="I26" s="72"/>
      <c r="J26" s="72"/>
      <c r="K26" s="72"/>
      <c r="L26" s="72"/>
      <c r="M26" s="72"/>
      <c r="N26" s="72"/>
      <c r="O26" s="72"/>
      <c r="P26" s="72"/>
      <c r="Q26" s="106" t="s">
        <v>86</v>
      </c>
      <c r="R26" s="107"/>
      <c r="S26" s="107"/>
      <c r="T26" s="108" t="str">
        <f>IF(OR(+T17="Error",+T18="Error",+T19="Error",+T20="Error",+T21="Error",+T22="Error",+T23="Error",+T24="Error",+T25="Error"),"Error",IF(SUM(T17:T25)=0,"",IF(OR(LEN(T17)=0,LEN(T18)=0,LEN(T19)=0,LEN(T20)=0,LEN(T21)=0,LEN(T22)=0,LEN(T23)=0,LEN(T24)=0,LEN(T25)=0),"Error",ROUND(AVERAGE(T17:T25),0))))</f>
        <v/>
      </c>
      <c r="U26" s="109" t="str">
        <f>IF(OR(+U17="Error",+U18="Error",+U19="Error",+U20="Error",+U21="Error",+U22="Error",+U23="Error",+U24="Error",+U25="Error"),"Error",IF(SUM(U17:U25)=0,"",IF(OR(LEN(U17)=0,LEN(U18)=0,LEN(U19)=0,LEN(U20)=0,LEN(U21)=0,LEN(U22)=0,LEN(U23)=0,LEN(U24)=0,LEN(U25)=0),"Error",ROUND(AVERAGE(U17:U25),0))))</f>
        <v/>
      </c>
      <c r="V26" s="109" t="str">
        <f>IF(+T26="Error","Error",IF(LEN(+T26)=0,"",IF($T26=1,"Fundamental",IF($T26=2,"Repeatable",IF($T26=3,"Systematic",IF($T26=4,"Embedded","Advanced"))))))</f>
        <v/>
      </c>
      <c r="W26" s="110" t="str">
        <f>IF(+U26="Error","Error",IF(LEN(+U26)=0,"",IF($U26=1,"Fundamental",IF($U26=2,"Repeatable",IF($U26=3,"Systematic",IF($U26=4,"Embedded","Advanced"))))))</f>
        <v/>
      </c>
    </row>
    <row r="27" spans="3:24" x14ac:dyDescent="0.3">
      <c r="D27" s="2" t="s">
        <v>87</v>
      </c>
      <c r="E27" s="2" t="s">
        <v>94</v>
      </c>
      <c r="V27" s="2" t="str">
        <f>IF(+T27="Error","Error",IF(LEN(+T27)=0,"",IF($T27=1,"Fundamental",IF($T27=2,"Repeatable",IF($T27=3,"Systematic",IF($T27=4,"Embedded","Advanced"))))))</f>
        <v/>
      </c>
    </row>
    <row r="28" spans="3:24" x14ac:dyDescent="0.3">
      <c r="E28" s="2" t="s">
        <v>88</v>
      </c>
    </row>
    <row r="29" spans="3:24" x14ac:dyDescent="0.3">
      <c r="E29" s="2" t="s">
        <v>114</v>
      </c>
    </row>
    <row r="30" spans="3:24" x14ac:dyDescent="0.3">
      <c r="E30" s="2" t="s">
        <v>142</v>
      </c>
    </row>
    <row r="31" spans="3:24" x14ac:dyDescent="0.3">
      <c r="T31" s="45"/>
    </row>
  </sheetData>
  <mergeCells count="9">
    <mergeCell ref="C19:C21"/>
    <mergeCell ref="C22:C25"/>
    <mergeCell ref="T15:W15"/>
    <mergeCell ref="E15:S15"/>
    <mergeCell ref="F11:G11"/>
    <mergeCell ref="F13:G13"/>
    <mergeCell ref="I11:J11"/>
    <mergeCell ref="I13:J13"/>
    <mergeCell ref="C17:C18"/>
  </mergeCells>
  <conditionalFormatting sqref="T17:W26">
    <cfRule type="containsText" dxfId="7" priority="1" operator="containsText" text="Error">
      <formula>NOT(ISERROR(SEARCH("Error",T17)))</formula>
    </cfRule>
  </conditionalFormatting>
  <dataValidations count="2">
    <dataValidation type="list" allowBlank="1" showInputMessage="1" showErrorMessage="1" sqref="L17:M25 I17:J25 F17:G25 R17:S25 O17:P25" xr:uid="{FD7104F4-A3CD-41F0-952C-86F502665E57}">
      <formula1>"✔"</formula1>
    </dataValidation>
    <dataValidation type="list" allowBlank="1" showInputMessage="1" showErrorMessage="1" sqref="K11" xr:uid="{A32DD86E-A36E-4DB0-AE14-0B3E60E24245}">
      <formula1>$J$4:$J$10</formula1>
    </dataValidation>
  </dataValidations>
  <hyperlinks>
    <hyperlink ref="A4" location="Index!A1" display="Return to Index" xr:uid="{83233C08-71B2-411F-956B-0320FB460D03}"/>
    <hyperlink ref="B4" location="Index!A1" display="Return to Index" xr:uid="{5D8BFF6C-A0AD-482E-ABAA-E0E1988ECB40}"/>
  </hyperlinks>
  <pageMargins left="0.7" right="0.7" top="0.75" bottom="0.75" header="0.3" footer="0.3"/>
  <pageSetup paperSize="8" scale="5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11ED9-D362-4B5F-904A-71AE1F4A966D}">
  <sheetPr>
    <tabColor rgb="FF92D050"/>
    <pageSetUpPr fitToPage="1"/>
  </sheetPr>
  <dimension ref="A4:I37"/>
  <sheetViews>
    <sheetView zoomScale="90" zoomScaleNormal="90" workbookViewId="0">
      <selection activeCell="A6" sqref="A6"/>
    </sheetView>
  </sheetViews>
  <sheetFormatPr defaultColWidth="9.109375" defaultRowHeight="14.4" x14ac:dyDescent="0.3"/>
  <cols>
    <col min="1" max="1" width="14.44140625" style="1" bestFit="1" customWidth="1"/>
    <col min="2" max="2" width="17.109375" style="1" customWidth="1"/>
    <col min="3" max="3" width="29.33203125" style="1" customWidth="1"/>
    <col min="4" max="4" width="14.6640625" style="1" customWidth="1"/>
    <col min="5" max="5" width="13.109375" style="1" customWidth="1"/>
    <col min="6" max="6" width="12.6640625" style="1" customWidth="1"/>
    <col min="7" max="7" width="12.33203125" style="1" customWidth="1"/>
    <col min="8" max="8" width="12.5546875" style="1" customWidth="1"/>
    <col min="9" max="9" width="64.44140625" style="1" customWidth="1"/>
    <col min="10" max="16384" width="9.109375" style="1"/>
  </cols>
  <sheetData>
    <row r="4" spans="1:9" x14ac:dyDescent="0.3">
      <c r="A4" s="24" t="s">
        <v>58</v>
      </c>
    </row>
    <row r="5" spans="1:9" ht="18" x14ac:dyDescent="0.35">
      <c r="B5" s="6" t="s">
        <v>53</v>
      </c>
      <c r="C5" s="23"/>
    </row>
    <row r="6" spans="1:9" ht="18" x14ac:dyDescent="0.35">
      <c r="B6" s="20"/>
      <c r="C6" s="23"/>
    </row>
    <row r="7" spans="1:9" ht="15.6" x14ac:dyDescent="0.3">
      <c r="B7" s="46" t="s">
        <v>104</v>
      </c>
      <c r="C7" s="48" t="str">
        <f>IF('Current and Target state'!E11="","",'Current and Target state'!E11)</f>
        <v>[ ]</v>
      </c>
    </row>
    <row r="8" spans="1:9" ht="15.6" x14ac:dyDescent="0.3">
      <c r="B8" s="46"/>
      <c r="C8" s="49"/>
    </row>
    <row r="9" spans="1:9" ht="15.6" x14ac:dyDescent="0.3">
      <c r="B9" s="46" t="s">
        <v>105</v>
      </c>
      <c r="C9" s="48" t="str">
        <f>IF('Current and Target state'!H13="","",'Current and Target state'!H13)</f>
        <v>FY2X</v>
      </c>
      <c r="D9" s="4"/>
    </row>
    <row r="10" spans="1:9" ht="15.6" x14ac:dyDescent="0.3">
      <c r="B10" s="26"/>
      <c r="C10" s="26"/>
      <c r="I10" s="26"/>
    </row>
    <row r="11" spans="1:9" ht="15.6" x14ac:dyDescent="0.3">
      <c r="B11" s="26"/>
      <c r="C11" s="26"/>
      <c r="D11" s="197" t="s">
        <v>12</v>
      </c>
      <c r="E11" s="197"/>
      <c r="F11" s="197"/>
      <c r="G11" s="197"/>
      <c r="H11" s="197"/>
      <c r="I11" s="26"/>
    </row>
    <row r="12" spans="1:9" ht="19.5" customHeight="1" x14ac:dyDescent="0.3">
      <c r="B12" s="43" t="s">
        <v>8</v>
      </c>
      <c r="C12" s="27" t="s">
        <v>9</v>
      </c>
      <c r="D12" s="60" t="s">
        <v>0</v>
      </c>
      <c r="E12" s="57" t="s">
        <v>4</v>
      </c>
      <c r="F12" s="59" t="s">
        <v>3</v>
      </c>
      <c r="G12" s="58" t="s">
        <v>2</v>
      </c>
      <c r="H12" s="7" t="s">
        <v>1</v>
      </c>
      <c r="I12" s="47" t="s">
        <v>14</v>
      </c>
    </row>
    <row r="13" spans="1:9" ht="27.6" x14ac:dyDescent="0.3">
      <c r="A13" s="4"/>
      <c r="B13" s="198" t="s">
        <v>5</v>
      </c>
      <c r="C13" s="42" t="s">
        <v>6</v>
      </c>
      <c r="D13" s="28" t="str">
        <f>IF(OR('Current and Target state'!$T17="error",'Current and Target state'!$U17="error"),"Error",IF(AND('Current and Target state'!$T17='Current and Target state'!$U17,'Current and Target state'!$T17=1),'Risk Maturity Assessment'!$B$30,IF('Current and Target state'!$T17=1,$B$28,IF('Current and Target state'!$U17=1,$B$29,""))))</f>
        <v/>
      </c>
      <c r="E13" s="28" t="str">
        <f>IF(OR('Current and Target state'!$T17="error",'Current and Target state'!$U17="error"),"Error",IF(AND('Current and Target state'!$T17='Current and Target state'!$U17,'Current and Target state'!$T17=2),'Risk Maturity Assessment'!$B$30,IF('Current and Target state'!$T17=2,$B$28,IF('Current and Target state'!$U17=2,$B$29,""))))</f>
        <v/>
      </c>
      <c r="F13" s="28" t="str">
        <f>IF(OR('Current and Target state'!$T17="error",'Current and Target state'!$U17="error"),"Error",IF(AND('Current and Target state'!$T17='Current and Target state'!$U17,'Current and Target state'!$T17=3),'Risk Maturity Assessment'!$B$30,IF('Current and Target state'!$T17=3,$B$28,IF('Current and Target state'!$U17=3,$B$29,""))))</f>
        <v/>
      </c>
      <c r="G13" s="28" t="str">
        <f>IF(OR('Current and Target state'!$T17="error",'Current and Target state'!$U17="error"),"Error",IF(AND('Current and Target state'!$T17='Current and Target state'!$U17,'Current and Target state'!$T17=4),'Risk Maturity Assessment'!$B$30,IF('Current and Target state'!$T17=4,$B$28,IF('Current and Target state'!$U17=4,$B$29,""))))</f>
        <v/>
      </c>
      <c r="H13" s="28" t="str">
        <f>IF(OR('Current and Target state'!$T17="Error",'Current and Target state'!$U17="Error"),"Error",IF(AND('Current and Target state'!$T17='Current and Target state'!$U17,'Current and Target state'!$T17=5),'Risk Maturity Assessment'!$B$30,IF('Current and Target state'!$T17=5,$B$28,IF('Current and Target state'!$U17=5,$B$29,""))))</f>
        <v/>
      </c>
      <c r="I13" s="56" t="s">
        <v>116</v>
      </c>
    </row>
    <row r="14" spans="1:9" ht="27.6" x14ac:dyDescent="0.3">
      <c r="B14" s="199"/>
      <c r="C14" s="42" t="s">
        <v>7</v>
      </c>
      <c r="D14" s="28" t="str">
        <f>IF(OR('Current and Target state'!$T18="error",'Current and Target state'!$U18="error"),"Error",IF(AND('Current and Target state'!$T18='Current and Target state'!$U18,'Current and Target state'!$T18=1),'Risk Maturity Assessment'!$B$30,IF('Current and Target state'!$T18=1,$B$28,IF('Current and Target state'!$U18=1,$B$29,""))))</f>
        <v/>
      </c>
      <c r="E14" s="28" t="str">
        <f>IF(OR('Current and Target state'!$T18="error",'Current and Target state'!$U18="error"),"Error",IF(AND('Current and Target state'!$T18='Current and Target state'!$U18,'Current and Target state'!$T18=2),'Risk Maturity Assessment'!$B$30,IF('Current and Target state'!$T18=2,$B$28,IF('Current and Target state'!$U18=2,$B$29,""))))</f>
        <v/>
      </c>
      <c r="F14" s="28" t="str">
        <f>IF(OR('Current and Target state'!$T18="error",'Current and Target state'!$U18="error"),"Error",IF(AND('Current and Target state'!$T18='Current and Target state'!$U18,'Current and Target state'!$T18=3),'Risk Maturity Assessment'!$B$30,IF('Current and Target state'!$T18=3,$B$28,IF('Current and Target state'!$U18=3,$B$29,""))))</f>
        <v/>
      </c>
      <c r="G14" s="28" t="str">
        <f>IF(OR('Current and Target state'!$T18="error",'Current and Target state'!$U18="error"),"Error",IF(AND('Current and Target state'!$T18='Current and Target state'!$U18,'Current and Target state'!$T18=4),'Risk Maturity Assessment'!$B$30,IF('Current and Target state'!$T18=4,$B$28,IF('Current and Target state'!$U18=4,$B$29,""))))</f>
        <v/>
      </c>
      <c r="H14" s="28" t="str">
        <f>IF(OR('Current and Target state'!$T18="error",'Current and Target state'!$U18="error"),"Error",IF(AND('Current and Target state'!$T18='Current and Target state'!$U18,'Current and Target state'!$T18=5),'Risk Maturity Assessment'!$B$30,IF('Current and Target state'!$T18=5,$B$28,IF('Current and Target state'!$U18=5,$B$29,""))))</f>
        <v/>
      </c>
      <c r="I14" s="56" t="s">
        <v>116</v>
      </c>
    </row>
    <row r="15" spans="1:9" ht="27.6" x14ac:dyDescent="0.3">
      <c r="B15" s="200" t="s">
        <v>10</v>
      </c>
      <c r="C15" s="42" t="s">
        <v>15</v>
      </c>
      <c r="D15" s="28" t="str">
        <f>IF(OR('Current and Target state'!$T19="error",'Current and Target state'!$U19="error"),"Error",IF(AND('Current and Target state'!$T19='Current and Target state'!$U19,'Current and Target state'!$T19=1),'Risk Maturity Assessment'!$B$30,IF('Current and Target state'!$T19=1,$B$28,IF('Current and Target state'!$U19=1,$B$29,""))))</f>
        <v/>
      </c>
      <c r="E15" s="28" t="str">
        <f>IF(OR('Current and Target state'!$T19="error",'Current and Target state'!$U19="error"),"Error",IF(AND('Current and Target state'!$T19='Current and Target state'!$U19,'Current and Target state'!$T19=2),'Risk Maturity Assessment'!$B$30,IF('Current and Target state'!$T19=2,$B$28,IF('Current and Target state'!$U19=2,$B$29,""))))</f>
        <v/>
      </c>
      <c r="F15" s="28" t="str">
        <f>IF(OR('Current and Target state'!$T19="error",'Current and Target state'!$U19="error"),"Error",IF(AND('Current and Target state'!$T19='Current and Target state'!$U19,'Current and Target state'!$T19=3),'Risk Maturity Assessment'!$B$30,IF('Current and Target state'!$T19=3,$B$28,IF('Current and Target state'!$U19=3,$B$29,""))))</f>
        <v/>
      </c>
      <c r="G15" s="28" t="str">
        <f>IF(OR('Current and Target state'!$T19="error",'Current and Target state'!$U19="error"),"Error",IF(AND('Current and Target state'!$T19='Current and Target state'!$U19,'Current and Target state'!$T19=4),'Risk Maturity Assessment'!$B$30,IF('Current and Target state'!$T19=4,$B$28,IF('Current and Target state'!$U19=4,$B$29,""))))</f>
        <v/>
      </c>
      <c r="H15" s="28" t="str">
        <f>IF(OR('Current and Target state'!$T19="error",'Current and Target state'!$U19="error"),"Error",IF(AND('Current and Target state'!$T19='Current and Target state'!$U19,'Current and Target state'!$T19=5),'Risk Maturity Assessment'!$B$30,IF('Current and Target state'!$T19=5,$B$28,IF('Current and Target state'!$U19=5,$B$29,""))))</f>
        <v/>
      </c>
      <c r="I15" s="56" t="s">
        <v>116</v>
      </c>
    </row>
    <row r="16" spans="1:9" ht="27.6" x14ac:dyDescent="0.3">
      <c r="B16" s="198"/>
      <c r="C16" s="42" t="s">
        <v>16</v>
      </c>
      <c r="D16" s="28" t="str">
        <f>IF(OR('Current and Target state'!$T20="error",'Current and Target state'!$U20="error"),"Error",IF(AND('Current and Target state'!$T20='Current and Target state'!$U20,'Current and Target state'!$T20=1),'Risk Maturity Assessment'!$B$30,IF('Current and Target state'!$T20=1,$B$28,IF('Current and Target state'!$U20=1,$B$29,""))))</f>
        <v/>
      </c>
      <c r="E16" s="28" t="str">
        <f>IF(OR('Current and Target state'!$T20="error",'Current and Target state'!$U20="error"),"Error",IF(AND('Current and Target state'!$T20='Current and Target state'!$U20,'Current and Target state'!$T20=2),'Risk Maturity Assessment'!$B$30,IF('Current and Target state'!$T20=2,$B$28,IF('Current and Target state'!$U20=2,$B$29,""))))</f>
        <v/>
      </c>
      <c r="F16" s="28" t="str">
        <f>IF(OR('Current and Target state'!$T20="error",'Current and Target state'!$U20="error"),"Error",IF(AND('Current and Target state'!$T20='Current and Target state'!$U20,'Current and Target state'!$T20=3),'Risk Maturity Assessment'!$B$30,IF('Current and Target state'!$T20=3,$B$28,IF('Current and Target state'!$U20=3,$B$29,""))))</f>
        <v/>
      </c>
      <c r="G16" s="28" t="str">
        <f>IF(OR('Current and Target state'!$T20="error",'Current and Target state'!$U20="error"),"Error",IF(AND('Current and Target state'!$T20='Current and Target state'!$U20,'Current and Target state'!$T20=4),'Risk Maturity Assessment'!$B$30,IF('Current and Target state'!$T20=4,$B$28,IF('Current and Target state'!$U20=4,$B$29,""))))</f>
        <v/>
      </c>
      <c r="H16" s="28" t="str">
        <f>IF(OR('Current and Target state'!$T20="error",'Current and Target state'!$U20="error"),"Error",IF(AND('Current and Target state'!$T20='Current and Target state'!$U20,'Current and Target state'!$T20=5),'Risk Maturity Assessment'!$B$30,IF('Current and Target state'!$T20=5,$B$28,IF('Current and Target state'!$U20=5,$B$29,""))))</f>
        <v/>
      </c>
      <c r="I16" s="56" t="s">
        <v>116</v>
      </c>
    </row>
    <row r="17" spans="2:9" ht="27.6" x14ac:dyDescent="0.3">
      <c r="B17" s="201"/>
      <c r="C17" s="42" t="s">
        <v>22</v>
      </c>
      <c r="D17" s="28" t="str">
        <f>IF(OR('Current and Target state'!$T21="error",'Current and Target state'!$U21="error"),"Error",IF(AND('Current and Target state'!$T21='Current and Target state'!$U21,'Current and Target state'!$T21=1),'Risk Maturity Assessment'!$B$30,IF('Current and Target state'!$T21=1,$B$28,IF('Current and Target state'!$U21=1,$B$29,""))))</f>
        <v/>
      </c>
      <c r="E17" s="28" t="str">
        <f>IF(OR('Current and Target state'!$T21="error",'Current and Target state'!$U21="error"),"Error",IF(AND('Current and Target state'!$T21='Current and Target state'!$U21,'Current and Target state'!$T21=2),'Risk Maturity Assessment'!$B$30,IF('Current and Target state'!$T21=2,$B$28,IF('Current and Target state'!$U21=2,$B$29,""))))</f>
        <v/>
      </c>
      <c r="F17" s="28" t="str">
        <f>IF(OR('Current and Target state'!$T21="error",'Current and Target state'!$U21="error"),"Error",IF(AND('Current and Target state'!$T21='Current and Target state'!$U21,'Current and Target state'!$T21=3),'Risk Maturity Assessment'!$B$30,IF('Current and Target state'!$T21=3,$B$28,IF('Current and Target state'!$U21=3,$B$29,""))))</f>
        <v/>
      </c>
      <c r="G17" s="28" t="str">
        <f>IF(OR('Current and Target state'!$T21="error",'Current and Target state'!$U21="error"),"Error",IF(AND('Current and Target state'!$T21='Current and Target state'!$U21,'Current and Target state'!$T21=4),'Risk Maturity Assessment'!$B$30,IF('Current and Target state'!$T21=4,$B$28,IF('Current and Target state'!$U21=4,$B$29,""))))</f>
        <v/>
      </c>
      <c r="H17" s="28" t="str">
        <f>IF(OR('Current and Target state'!$T21="error",'Current and Target state'!$U21="error"),"Error",IF(AND('Current and Target state'!$T21='Current and Target state'!$U21,'Current and Target state'!$T21=5),'Risk Maturity Assessment'!$B$30,IF('Current and Target state'!$T21=5,$B$28,IF('Current and Target state'!$U21=5,$B$29,""))))</f>
        <v/>
      </c>
      <c r="I17" s="56" t="s">
        <v>116</v>
      </c>
    </row>
    <row r="18" spans="2:9" ht="31.2" x14ac:dyDescent="0.3">
      <c r="B18" s="202" t="s">
        <v>11</v>
      </c>
      <c r="C18" s="42" t="s">
        <v>23</v>
      </c>
      <c r="D18" s="28" t="str">
        <f>IF(OR('Current and Target state'!$T22="error",'Current and Target state'!$U22="error"),"Error",IF(AND('Current and Target state'!$T22='Current and Target state'!$U22,'Current and Target state'!$T22=1),'Risk Maturity Assessment'!$B$30,IF('Current and Target state'!$T22=1,$B$28,IF('Current and Target state'!$U22=1,$B$29,""))))</f>
        <v/>
      </c>
      <c r="E18" s="28" t="str">
        <f>IF(OR('Current and Target state'!$T22="error",'Current and Target state'!$U22="error"),"Error",IF(AND('Current and Target state'!$T22='Current and Target state'!$U22,'Current and Target state'!$T22=2),'Risk Maturity Assessment'!$B$30,IF('Current and Target state'!$T22=2,$B$28,IF('Current and Target state'!$U22=2,$B$29,""))))</f>
        <v/>
      </c>
      <c r="F18" s="28" t="str">
        <f>IF(OR('Current and Target state'!$T22="error",'Current and Target state'!$U22="error"),"Error",IF(AND('Current and Target state'!$T22='Current and Target state'!$U22,'Current and Target state'!$T22=3),'Risk Maturity Assessment'!$B$30,IF('Current and Target state'!$T22=3,$B$28,IF('Current and Target state'!$U22=3,$B$29,""))))</f>
        <v/>
      </c>
      <c r="G18" s="28" t="str">
        <f>IF(OR('Current and Target state'!$T22="error",'Current and Target state'!$U22="error"),"Error",IF(AND('Current and Target state'!$T22='Current and Target state'!$U22,'Current and Target state'!$T22=4),'Risk Maturity Assessment'!$B$30,IF('Current and Target state'!$T22=4,$B$28,IF('Current and Target state'!$U22=4,$B$29,""))))</f>
        <v/>
      </c>
      <c r="H18" s="28" t="str">
        <f>IF(OR('Current and Target state'!$T22="error",'Current and Target state'!$U22="error"),"Error",IF(AND('Current and Target state'!$T22='Current and Target state'!$U22,'Current and Target state'!$T22=5),'Risk Maturity Assessment'!$B$30,IF('Current and Target state'!$T22=5,$B$28,IF('Current and Target state'!$U22=5,$B$29,""))))</f>
        <v/>
      </c>
      <c r="I18" s="56" t="s">
        <v>116</v>
      </c>
    </row>
    <row r="19" spans="2:9" ht="27.6" x14ac:dyDescent="0.3">
      <c r="B19" s="198"/>
      <c r="C19" s="42" t="s">
        <v>18</v>
      </c>
      <c r="D19" s="28" t="str">
        <f>IF(OR('Current and Target state'!$T23="error",'Current and Target state'!$U23="error"),"Error",IF(AND('Current and Target state'!$T23='Current and Target state'!$U23,'Current and Target state'!$T23=1),'Risk Maturity Assessment'!$B$30,IF('Current and Target state'!$T23=1,$B$28,IF('Current and Target state'!$U23=1,$B$29,""))))</f>
        <v/>
      </c>
      <c r="E19" s="28" t="str">
        <f>IF(OR('Current and Target state'!$T23="error",'Current and Target state'!$U23="error"),"Error",IF(AND('Current and Target state'!$T23='Current and Target state'!$U23,'Current and Target state'!$T23=2),'Risk Maturity Assessment'!$B$30,IF('Current and Target state'!$T23=2,$B$28,IF('Current and Target state'!$U23=2,$B$29,""))))</f>
        <v/>
      </c>
      <c r="F19" s="28" t="str">
        <f>IF(OR('Current and Target state'!$T23="error",'Current and Target state'!$U23="error"),"Error",IF(AND('Current and Target state'!$T23='Current and Target state'!$U23,'Current and Target state'!$T23=3),'Risk Maturity Assessment'!$B$30,IF('Current and Target state'!$T23=3,$B$28,IF('Current and Target state'!$U23=3,$B$29,""))))</f>
        <v/>
      </c>
      <c r="G19" s="28" t="str">
        <f>IF(OR('Current and Target state'!$T23="error",'Current and Target state'!$U23="error"),"Error",IF(AND('Current and Target state'!$T23='Current and Target state'!$U23,'Current and Target state'!$T23=4),'Risk Maturity Assessment'!$B$30,IF('Current and Target state'!$T23=4,$B$28,IF('Current and Target state'!$U23=4,$B$29,""))))</f>
        <v/>
      </c>
      <c r="H19" s="28" t="str">
        <f>IF(OR('Current and Target state'!$T23="error",'Current and Target state'!$U23="error"),"Error",IF(AND('Current and Target state'!$T23='Current and Target state'!$U23,'Current and Target state'!$T23=5),'Risk Maturity Assessment'!$B$30,IF('Current and Target state'!$T23=5,$B$28,IF('Current and Target state'!$U23=5,$B$29,""))))</f>
        <v/>
      </c>
      <c r="I19" s="56" t="s">
        <v>116</v>
      </c>
    </row>
    <row r="20" spans="2:9" ht="31.2" x14ac:dyDescent="0.3">
      <c r="B20" s="198"/>
      <c r="C20" s="42" t="s">
        <v>19</v>
      </c>
      <c r="D20" s="28" t="str">
        <f>IF(OR('Current and Target state'!$T24="error",'Current and Target state'!$U24="error"),"Error",IF(AND('Current and Target state'!$T24='Current and Target state'!$U24,'Current and Target state'!$T24=1),'Risk Maturity Assessment'!$B$30,IF('Current and Target state'!$T24=1,$B$28,IF('Current and Target state'!$U24=1,$B$29,""))))</f>
        <v/>
      </c>
      <c r="E20" s="28" t="str">
        <f>IF(OR('Current and Target state'!$T24="error",'Current and Target state'!$U24="error"),"Error",IF(AND('Current and Target state'!$T24='Current and Target state'!$U24,'Current and Target state'!$T24=2),'Risk Maturity Assessment'!$B$30,IF('Current and Target state'!$T24=2,$B$28,IF('Current and Target state'!$U24=2,$B$29,""))))</f>
        <v/>
      </c>
      <c r="F20" s="28" t="str">
        <f>IF(OR('Current and Target state'!$T24="error",'Current and Target state'!$U24="error"),"Error",IF(AND('Current and Target state'!$T24='Current and Target state'!$U24,'Current and Target state'!$T24=3),'Risk Maturity Assessment'!$B$30,IF('Current and Target state'!$T24=3,$B$28,IF('Current and Target state'!$U24=3,$B$29,""))))</f>
        <v/>
      </c>
      <c r="G20" s="28" t="str">
        <f>IF(OR('Current and Target state'!$T24="error",'Current and Target state'!$U24="error"),"Error",IF(AND('Current and Target state'!$T24='Current and Target state'!$U24,'Current and Target state'!$T24=4),'Risk Maturity Assessment'!$B$30,IF('Current and Target state'!$T24=4,$B$28,IF('Current and Target state'!$U24=4,$B$29,""))))</f>
        <v/>
      </c>
      <c r="H20" s="28" t="str">
        <f>IF(OR('Current and Target state'!$T24="error",'Current and Target state'!$U24="error"),"Error",IF(AND('Current and Target state'!$T24='Current and Target state'!$U24,'Current and Target state'!$T24=5),'Risk Maturity Assessment'!$B$30,IF('Current and Target state'!$T24=5,$B$28,IF('Current and Target state'!$U24=5,$B$29,""))))</f>
        <v/>
      </c>
      <c r="I20" s="56" t="s">
        <v>116</v>
      </c>
    </row>
    <row r="21" spans="2:9" ht="31.2" x14ac:dyDescent="0.3">
      <c r="B21" s="198"/>
      <c r="C21" s="42" t="s">
        <v>24</v>
      </c>
      <c r="D21" s="28" t="str">
        <f>IF(OR('Current and Target state'!$T25="error",'Current and Target state'!$U25="error"),"Error",IF(AND('Current and Target state'!$T25='Current and Target state'!$U25,'Current and Target state'!$T25=1),'Risk Maturity Assessment'!$B$30,IF('Current and Target state'!$T25=1,$B$28,IF('Current and Target state'!$U25=1,$B$29,""))))</f>
        <v/>
      </c>
      <c r="E21" s="28" t="str">
        <f>IF(OR('Current and Target state'!$T25="error",'Current and Target state'!$U25="error"),"Error",IF(AND('Current and Target state'!$T25='Current and Target state'!$U25,'Current and Target state'!$T25=2),'Risk Maturity Assessment'!$B$30,IF('Current and Target state'!$T25=2,$B$28,IF('Current and Target state'!$U25=2,$B$29,""))))</f>
        <v/>
      </c>
      <c r="F21" s="28" t="str">
        <f>IF(OR('Current and Target state'!$T25="error",'Current and Target state'!$U25="error"),"Error",IF(AND('Current and Target state'!$T25='Current and Target state'!$U25,'Current and Target state'!$T25=3),'Risk Maturity Assessment'!$B$30,IF('Current and Target state'!$T25=3,$B$28,IF('Current and Target state'!$U25=3,$B$29,""))))</f>
        <v/>
      </c>
      <c r="G21" s="28" t="str">
        <f>IF(OR('Current and Target state'!$T25="error",'Current and Target state'!$U25="error"),"Error",IF(AND('Current and Target state'!$T25='Current and Target state'!$U25,'Current and Target state'!$T25=4),'Risk Maturity Assessment'!$B$30,IF('Current and Target state'!$T25=4,$B$28,IF('Current and Target state'!$U25=4,$B$29,""))))</f>
        <v/>
      </c>
      <c r="H21" s="28" t="str">
        <f>IF(OR('Current and Target state'!$T25="error",'Current and Target state'!$U25="error"),"Error",IF(AND('Current and Target state'!$T25='Current and Target state'!$U25,'Current and Target state'!$T25=5),'Risk Maturity Assessment'!$B$30,IF('Current and Target state'!$T25=5,$B$28,IF('Current and Target state'!$U25=5,$B$29,""))))</f>
        <v/>
      </c>
      <c r="I21" s="56" t="s">
        <v>116</v>
      </c>
    </row>
    <row r="22" spans="2:9" ht="15.6" x14ac:dyDescent="0.3">
      <c r="B22" s="40"/>
      <c r="C22" s="41"/>
      <c r="D22" s="37"/>
      <c r="E22" s="37"/>
      <c r="F22" s="37"/>
      <c r="G22" s="37"/>
      <c r="H22" s="37"/>
      <c r="I22" s="38"/>
    </row>
    <row r="23" spans="2:9" ht="15.6" x14ac:dyDescent="0.3">
      <c r="B23" s="53" t="s">
        <v>76</v>
      </c>
      <c r="C23" s="54"/>
      <c r="D23" s="50"/>
      <c r="E23" s="37"/>
      <c r="F23" s="37"/>
      <c r="G23" s="37"/>
      <c r="H23" s="37"/>
      <c r="I23" s="38"/>
    </row>
    <row r="24" spans="2:9" ht="15.6" x14ac:dyDescent="0.3">
      <c r="B24" s="55" t="s">
        <v>77</v>
      </c>
      <c r="C24" s="103" t="str">
        <f>'Current and Target state'!T26</f>
        <v/>
      </c>
      <c r="D24" s="103" t="str">
        <f>'Current and Target state'!V26</f>
        <v/>
      </c>
      <c r="E24" s="37"/>
      <c r="F24" s="37"/>
      <c r="G24" s="37"/>
      <c r="H24" s="37"/>
      <c r="I24" s="38"/>
    </row>
    <row r="25" spans="2:9" ht="15.6" x14ac:dyDescent="0.3">
      <c r="B25" s="55" t="s">
        <v>102</v>
      </c>
      <c r="C25" s="103" t="str">
        <f>'Current and Target state'!U26</f>
        <v/>
      </c>
      <c r="D25" s="103" t="str">
        <f>'Current and Target state'!W26</f>
        <v/>
      </c>
      <c r="E25" s="37"/>
      <c r="F25" s="37"/>
      <c r="G25" s="37"/>
      <c r="H25" s="37"/>
      <c r="I25" s="38"/>
    </row>
    <row r="26" spans="2:9" x14ac:dyDescent="0.3">
      <c r="B26" s="25"/>
      <c r="C26" s="25"/>
      <c r="D26" s="25"/>
      <c r="E26" s="25"/>
      <c r="F26" s="25"/>
      <c r="G26" s="25"/>
      <c r="H26" s="25"/>
      <c r="I26" s="25"/>
    </row>
    <row r="27" spans="2:9" x14ac:dyDescent="0.3">
      <c r="B27" s="39" t="s">
        <v>33</v>
      </c>
      <c r="C27" s="50"/>
      <c r="D27" s="25"/>
      <c r="E27" s="25"/>
      <c r="F27" s="25"/>
      <c r="G27" s="25"/>
      <c r="H27" s="25"/>
      <c r="I27" s="25"/>
    </row>
    <row r="28" spans="2:9" x14ac:dyDescent="0.3">
      <c r="B28" s="100" t="s">
        <v>107</v>
      </c>
      <c r="C28" s="204" t="s">
        <v>118</v>
      </c>
      <c r="D28" s="204"/>
      <c r="E28" s="25"/>
      <c r="F28" s="25"/>
      <c r="G28" s="25"/>
      <c r="H28" s="25"/>
      <c r="I28" s="25"/>
    </row>
    <row r="29" spans="2:9" x14ac:dyDescent="0.3">
      <c r="B29" s="101" t="s">
        <v>106</v>
      </c>
      <c r="C29" s="204" t="s">
        <v>119</v>
      </c>
      <c r="D29" s="204"/>
      <c r="E29" s="25"/>
      <c r="F29" s="25"/>
      <c r="G29" s="25"/>
      <c r="H29" s="25"/>
      <c r="I29" s="25"/>
    </row>
    <row r="30" spans="2:9" x14ac:dyDescent="0.3">
      <c r="B30" s="102" t="s">
        <v>85</v>
      </c>
      <c r="C30" s="203" t="s">
        <v>117</v>
      </c>
      <c r="D30" s="203"/>
      <c r="E30" s="25"/>
      <c r="F30" s="25"/>
      <c r="G30" s="25"/>
      <c r="H30" s="25"/>
      <c r="I30" s="25"/>
    </row>
    <row r="31" spans="2:9" x14ac:dyDescent="0.3">
      <c r="B31" s="50"/>
      <c r="C31" s="50"/>
    </row>
    <row r="32" spans="2:9" x14ac:dyDescent="0.3">
      <c r="B32" s="86" t="s">
        <v>108</v>
      </c>
      <c r="C32" s="86" t="s">
        <v>12</v>
      </c>
    </row>
    <row r="33" spans="2:3" x14ac:dyDescent="0.3">
      <c r="B33" s="84" t="s">
        <v>89</v>
      </c>
      <c r="C33" s="85" t="s">
        <v>0</v>
      </c>
    </row>
    <row r="34" spans="2:3" x14ac:dyDescent="0.3">
      <c r="B34" s="51" t="s">
        <v>90</v>
      </c>
      <c r="C34" s="52" t="s">
        <v>4</v>
      </c>
    </row>
    <row r="35" spans="2:3" x14ac:dyDescent="0.3">
      <c r="B35" s="51" t="s">
        <v>91</v>
      </c>
      <c r="C35" s="52" t="s">
        <v>3</v>
      </c>
    </row>
    <row r="36" spans="2:3" x14ac:dyDescent="0.3">
      <c r="B36" s="51" t="s">
        <v>92</v>
      </c>
      <c r="C36" s="52" t="s">
        <v>2</v>
      </c>
    </row>
    <row r="37" spans="2:3" x14ac:dyDescent="0.3">
      <c r="B37" s="51" t="s">
        <v>93</v>
      </c>
      <c r="C37" s="52" t="s">
        <v>1</v>
      </c>
    </row>
  </sheetData>
  <mergeCells count="7">
    <mergeCell ref="D11:H11"/>
    <mergeCell ref="B13:B14"/>
    <mergeCell ref="B15:B17"/>
    <mergeCell ref="B18:B21"/>
    <mergeCell ref="C30:D30"/>
    <mergeCell ref="C29:D29"/>
    <mergeCell ref="C28:D28"/>
  </mergeCells>
  <conditionalFormatting sqref="B4">
    <cfRule type="iconSet" priority="21">
      <iconSet>
        <cfvo type="percent" val="0"/>
        <cfvo type="percent" val="33"/>
        <cfvo type="percent" val="67"/>
      </iconSet>
    </cfRule>
  </conditionalFormatting>
  <conditionalFormatting sqref="D13:H21">
    <cfRule type="expression" dxfId="6" priority="3">
      <formula>D13="✔"</formula>
    </cfRule>
    <cfRule type="expression" dxfId="5" priority="4">
      <formula>D13="T"</formula>
    </cfRule>
    <cfRule type="expression" dxfId="4" priority="5">
      <formula>D13="C"</formula>
    </cfRule>
  </conditionalFormatting>
  <conditionalFormatting sqref="C23:C25 D24:D25">
    <cfRule type="expression" dxfId="3" priority="27">
      <formula>VLOOKUP($B23,#REF!,MATCH(D$12,#REF!,0)+1,0)="ü"</formula>
    </cfRule>
    <cfRule type="expression" dxfId="2" priority="28">
      <formula>VLOOKUP($B23,#REF!,MATCH(D$12,#REF!,0)+1,0)="ü"</formula>
    </cfRule>
  </conditionalFormatting>
  <conditionalFormatting sqref="E23:H25">
    <cfRule type="expression" dxfId="1" priority="29">
      <formula>VLOOKUP($B23,#REF!,MATCH(E$12,#REF!,0)+1,0)="ü"</formula>
    </cfRule>
    <cfRule type="expression" dxfId="0" priority="30">
      <formula>VLOOKUP($B23,#REF!,MATCH(E$12,#REF!,0)+1,0)="ü"</formula>
    </cfRule>
  </conditionalFormatting>
  <dataValidations count="1">
    <dataValidation allowBlank="1" showErrorMessage="1" prompt="There is limited or unclear accountability for risk management and key decisions only consider risk and reward on an ad-hoc basis. There is limited definition of the Agency’s desired risk culture and behaviours." sqref="C23:C25 E23:H25 D13:H22" xr:uid="{CF69E910-E4B1-4480-B1D8-5935F509CFC8}"/>
  </dataValidations>
  <hyperlinks>
    <hyperlink ref="A4" location="Index!A1" display="Return to Index" xr:uid="{8A0C0D58-7925-4DDB-9FDB-F3137634D78C}"/>
  </hyperlinks>
  <pageMargins left="0.7" right="0.7" top="0.75" bottom="0.75" header="0.3" footer="0.3"/>
  <pageSetup paperSize="9" scale="69" orientation="landscape" r:id="rId1"/>
  <ignoredErrors>
    <ignoredError sqref="B33:B37"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45659-8CFA-45E8-A038-8DFACDE11E48}">
  <sheetPr>
    <tabColor theme="1"/>
  </sheetPr>
  <dimension ref="A1"/>
  <sheetViews>
    <sheetView topLeftCell="A1048576" workbookViewId="0">
      <selection sqref="A1:XFD1048576"/>
    </sheetView>
  </sheetViews>
  <sheetFormatPr defaultRowHeight="14.4" zeroHeight="1" x14ac:dyDescent="0.3"/>
  <sheetData>
    <row r="1" hidden="1" x14ac:dyDescent="0.3"/>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9D6A2-BC43-4B08-BF1B-CBC172B45B97}">
  <sheetPr>
    <tabColor theme="8" tint="0.39997558519241921"/>
    <pageSetUpPr fitToPage="1"/>
  </sheetPr>
  <dimension ref="A6:H20"/>
  <sheetViews>
    <sheetView showGridLines="0" zoomScale="80" zoomScaleNormal="80" workbookViewId="0">
      <selection activeCell="A9" sqref="A9"/>
    </sheetView>
  </sheetViews>
  <sheetFormatPr defaultColWidth="9.109375" defaultRowHeight="14.4" x14ac:dyDescent="0.3"/>
  <cols>
    <col min="1" max="1" width="16.88671875" style="2" customWidth="1"/>
    <col min="2" max="2" width="14.44140625" style="2" customWidth="1"/>
    <col min="3" max="3" width="19" style="2" customWidth="1"/>
    <col min="4" max="8" width="42.109375" style="2" customWidth="1"/>
    <col min="9" max="15" width="9.109375" style="2"/>
    <col min="16" max="16" width="25.33203125" style="2" customWidth="1"/>
    <col min="17" max="16384" width="9.109375" style="2"/>
  </cols>
  <sheetData>
    <row r="6" spans="1:8" x14ac:dyDescent="0.3">
      <c r="A6" s="24" t="s">
        <v>58</v>
      </c>
    </row>
    <row r="7" spans="1:8" ht="18" x14ac:dyDescent="0.35">
      <c r="B7" s="20" t="s">
        <v>42</v>
      </c>
    </row>
    <row r="8" spans="1:8" x14ac:dyDescent="0.3">
      <c r="B8" s="21" t="s">
        <v>55</v>
      </c>
    </row>
    <row r="10" spans="1:8" ht="21" customHeight="1" x14ac:dyDescent="0.3">
      <c r="D10" s="205" t="s">
        <v>12</v>
      </c>
      <c r="E10" s="205"/>
      <c r="F10" s="205"/>
      <c r="G10" s="205"/>
      <c r="H10" s="205"/>
    </row>
    <row r="11" spans="1:8" ht="25.5" customHeight="1" x14ac:dyDescent="0.3">
      <c r="B11" s="22" t="s">
        <v>8</v>
      </c>
      <c r="C11" s="18" t="s">
        <v>9</v>
      </c>
      <c r="D11" s="60" t="s">
        <v>0</v>
      </c>
      <c r="E11" s="57" t="s">
        <v>4</v>
      </c>
      <c r="F11" s="59" t="s">
        <v>3</v>
      </c>
      <c r="G11" s="58" t="s">
        <v>2</v>
      </c>
      <c r="H11" s="7" t="s">
        <v>1</v>
      </c>
    </row>
    <row r="12" spans="1:8" ht="144.6" customHeight="1" x14ac:dyDescent="0.3">
      <c r="B12" s="206" t="s">
        <v>5</v>
      </c>
      <c r="C12" s="88" t="s">
        <v>6</v>
      </c>
      <c r="D12" s="89" t="str">
        <f>'Current and Target state'!E17</f>
        <v xml:space="preserve">There is limited or unclear accountability for risk management and key decisions only consider risk and reward on an ad-hoc basis. There is limited definition of the agency’s desired risk culture and behaviours. The Executive are involved only in major issues or concerns relating to risk. </v>
      </c>
      <c r="E12" s="89" t="str">
        <f>'Current and Target state'!H17</f>
        <v xml:space="preserve">Risk culture is considered and communicated and there is an awareness of risk culture and the required behaviours to manage risks across the agency. </v>
      </c>
      <c r="F12" s="89" t="str">
        <f>'Current and Target state'!K17</f>
        <v>There is a defined approach to consider and manage risk culture across the agency. Risk behaviours that effectively manage risk to agreed tolerances are rewarded and poor behaviours managed. Drivers of the agency’s risk culture are understood and reported on. There is "tone from the top" (e.g. Executive and Audit and Risk Committees) support of proactive risk management behaviours.</v>
      </c>
      <c r="G12" s="89" t="str">
        <f>'Current and Target state'!N17</f>
        <v>Executive decisions drive a positive risk culture and have early warning mechanisms in place to identify areas of poor behaviour. Key risks are owned by 1st line management and risk behaviour is directly linked to performance.</v>
      </c>
      <c r="H12" s="89" t="str">
        <f>'Current and Target state'!Q17</f>
        <v>Executive management continuously improve culture through the operating model design, key decision making, performance management and effective communication. Collaboration on risk culture best practice occurs inter and intra agency.</v>
      </c>
    </row>
    <row r="13" spans="1:8" ht="175.2" customHeight="1" x14ac:dyDescent="0.3">
      <c r="B13" s="206"/>
      <c r="C13" s="88" t="s">
        <v>7</v>
      </c>
      <c r="D13" s="89" t="str">
        <f>'Current and Target state'!E18</f>
        <v>Key elements of risk governance are not defined, formalised, consistent, documented or repeatable. Positive risk outcomes rely solely on well-intended individual efforts. Risk tolerance is considered on an ad-hoc basis and is not consistently applied when assessing risk. There is a documented risk management and risk governance policy and procedures, with basic coverage of roles and responsibilities focussing only on Executive management and the risk function.</v>
      </c>
      <c r="E13" s="89" t="str">
        <f>'Current and Target state'!H18</f>
        <v>Basic building blocks of risk governance are documented and roles and responsibilities for enterprise risk operating model elements are defined and agreed. Risk tolerance is understood for all material risks across the agency. Accountability for risk tolerance decisions and tolerances has been assigned.</v>
      </c>
      <c r="F13" s="89" t="str">
        <f>'Current and Target state'!K18</f>
        <v>Clearly defined risk governance procedures (including standard policies and procedures, roles &amp; responsibilities) exist across the agency and are clearly understood across the agency. Evaluation of risk governance is performed using relevant and appropriate key risk indicators. There is proactive management of risk relative to tolerance by those accountable.</v>
      </c>
      <c r="G13" s="89" t="str">
        <f>'Current and Target state'!N18</f>
        <v>Policies and procedures are consistent across the agency and align to agency objectives. There are defined risk roles and responsibilities embedded in the organisational structures and risk is a core element of decision making and oversight of the agency. Early warning signals and data are monitored to allow changes to risk tolerance over time. Risk governance policies and procedures are regularly reviewed to maintain relevance to the agency's risk profile.</v>
      </c>
      <c r="H13" s="89" t="str">
        <f>'Current and Target state'!Q18</f>
        <v xml:space="preserve">Risk governance practice, policies and procedures are evolved by all those involved in risk management. Management and employees proactively review roles and responsibilities and take ownership for risk management at every level. All levels in the agency consider risk tolerance and dynamically determine risk responses. </v>
      </c>
    </row>
    <row r="14" spans="1:8" ht="133.19999999999999" customHeight="1" x14ac:dyDescent="0.3">
      <c r="B14" s="207" t="s">
        <v>10</v>
      </c>
      <c r="C14" s="88" t="s">
        <v>15</v>
      </c>
      <c r="D14" s="89" t="str">
        <f>'Current and Target state'!E19</f>
        <v>Risk management depends on well-intended actions of individuals with limited ‘risk management’ capability. Risk roles, responsibilities and accountabilities are poorly defined and there is minimal training in risk management.</v>
      </c>
      <c r="E14" s="89" t="str">
        <f>'Current and Target state'!H19</f>
        <v>Risk specialist function is established and requires risk competency. Some formal risk management training is offered to the wider organisation.</v>
      </c>
      <c r="F14" s="89" t="str">
        <f>'Current and Target state'!K19</f>
        <v>Standardised risk management training is run for all staff (role specific) with deeper training provided for specialists. All staff are expected to have a knowledge of risk management and apply it in their role. Risk management training content sets out all the key components of the risk management framework including policy requirements, risk management methodologies and tools.</v>
      </c>
      <c r="G14" s="89" t="str">
        <f>'Current and Target state'!N19</f>
        <v>The agency is recognised as employing experienced risk personnel with embedded knowledge &amp; expertise in place. Risk training is provided in areas of emerging risk practice and comprehensive risk training is provided to all staff. Risk management training content is reviewed at least annually.</v>
      </c>
      <c r="H14" s="89" t="str">
        <f>'Current and Target state'!Q19</f>
        <v>Risk management knowledge and skills are continuously upgraded through ongoing learning and development and benchmarked against leading practice both in the NSW public sector and the corporate sector.</v>
      </c>
    </row>
    <row r="15" spans="1:8" ht="147" customHeight="1" x14ac:dyDescent="0.3">
      <c r="B15" s="208"/>
      <c r="C15" s="88" t="s">
        <v>16</v>
      </c>
      <c r="D15" s="89" t="str">
        <f>'Current and Target state'!E20</f>
        <v>No models / methodologies / tools used to support risk decision-making and heavy reliance upon key people and their instincts.</v>
      </c>
      <c r="E15" s="89" t="str">
        <f>'Current and Target state'!H20</f>
        <v xml:space="preserve">Simple risk models used for some risk decision making using measurement methods which are specified and documented.   </v>
      </c>
      <c r="F15" s="89" t="str">
        <f>'Current and Target state'!K20</f>
        <v>Standardised risk models / methodologies consistently utilised for decision-making with defined measures of performance and process / risk variability. A risk classification library is documented and is used as a basis for risk identification and evaluation across the agency. Evaluation and monitoring of risk management is performed.   </v>
      </c>
      <c r="G15" s="89" t="str">
        <f>'Current and Target state'!N20</f>
        <v>Risk management uses reliable and proven models &amp; methodologies for risk decision-making and utilises a range of risk tools to support a predictable and consistent risk management process.
Evaluation of the effectiveness of the risk management framework, the management of risk by an agency and the effectiveness of risk tools is performed on a regular basis.</v>
      </c>
      <c r="H15" s="89" t="str">
        <f>'Current and Target state'!Q20</f>
        <v>Enterprise-wide risk management methodologies and tools are consistently applied and are considered best in class. The agency is recognised as a leader in the field of risk management methodologies and tools.</v>
      </c>
    </row>
    <row r="16" spans="1:8" ht="103.95" customHeight="1" x14ac:dyDescent="0.3">
      <c r="B16" s="209"/>
      <c r="C16" s="88" t="s">
        <v>22</v>
      </c>
      <c r="D16" s="89" t="str">
        <f>'Current and Target state'!E21</f>
        <v xml:space="preserve">Data quality is low, inconsistent and with limited confidence. Risk decisions are made with low quality data. </v>
      </c>
      <c r="E16" s="89" t="str">
        <f>'Current and Target state'!H21</f>
        <v>Some data collection is undertaken and is used to evaluate and monitor risk on an ongoing basis. There is a stable set of data and information.</v>
      </c>
      <c r="F16" s="89" t="str">
        <f>'Current and Target state'!K21</f>
        <v>Standard suite of integrated risk data that supports consistent risk analysis across the agency allowing trend analysis and risk-based decision making. Risk management data guidelines are used to prescribe the agency's expectations regarding data quality, completeness, accuracy and availability.</v>
      </c>
      <c r="G16" s="89" t="str">
        <f>'Current and Target state'!N21</f>
        <v>Comprehensive set of data that allows dynamic risk management based on stable and high-quality data sets for all risk classes.
The quality data enables agencies to identify lessons learnt and emerging risks and opportunities.</v>
      </c>
      <c r="H16" s="89" t="str">
        <f>'Current and Target state'!Q21</f>
        <v>Advanced suite of analytics and data that enables dynamic risk management and monitoring with effective and intuitive dashboards based on a breadth and depth of high-quality data. Continuous development of data and analytics in line with leading practice.</v>
      </c>
    </row>
    <row r="17" spans="2:8" ht="88.2" customHeight="1" x14ac:dyDescent="0.3">
      <c r="B17" s="206" t="s">
        <v>11</v>
      </c>
      <c r="C17" s="88" t="s">
        <v>17</v>
      </c>
      <c r="D17" s="89" t="str">
        <f>'Current and Target state'!E22</f>
        <v xml:space="preserve">There is minimal focus on risk when developing or executing strategies or business plans. Where risk is considered it is inconsistently applied across the agency and not actively reviewed in-line with strategy and business plan reviews. </v>
      </c>
      <c r="E17" s="89" t="str">
        <f>'Current and Target state'!H22</f>
        <v>Risk is considered in strategies and business planning but is not consistently applied and is not consolidated across the agency.</v>
      </c>
      <c r="F17" s="89" t="str">
        <f>'Current and Target state'!K22</f>
        <v>Strategy setting and business planning consider risks in a consistent manner and document the responses. Risk review outcomes are documented and reviewed and reported on an annual basis.</v>
      </c>
      <c r="G17" s="89" t="str">
        <f>'Current and Target state'!N22</f>
        <v xml:space="preserve">Risk is integrated into planning and strategy across all business units and aligns to agency objectives. All key risk classes are considered when developing and implementing strategies and business planning. </v>
      </c>
      <c r="H17" s="89" t="str">
        <f>'Current and Target state'!Q22</f>
        <v>Strategy and business planning process is dynamically sensitive to internal and external risk factors. Risk is considered on a consistent basis and aggregated to monitor changes to risk profiles over time.</v>
      </c>
    </row>
    <row r="18" spans="2:8" ht="122.4" customHeight="1" x14ac:dyDescent="0.3">
      <c r="B18" s="206"/>
      <c r="C18" s="88" t="s">
        <v>18</v>
      </c>
      <c r="D18" s="89" t="str">
        <f>'Current and Target state'!E23</f>
        <v>There is a minimal or ad-hoc consideration of project risks or the impact of projects on the risk profile of the agency.</v>
      </c>
      <c r="E18" s="89" t="str">
        <f>'Current and Target state'!H23</f>
        <v xml:space="preserve">Project risk accountability is assigned and projects consider risk during project design, evaluation and throughout the project lifecycle. </v>
      </c>
      <c r="F18" s="89" t="str">
        <f>'Current and Target state'!K23</f>
        <v>A consistent and documented approach to risk management is applied to all significant projects. Ownership for project risk is understood and followed through.</v>
      </c>
      <c r="G18" s="89" t="str">
        <f>'Current and Target state'!N23</f>
        <v xml:space="preserve">Key project risks (e.g. interdependency, benefits realisation and management, staff impact, customer, budget, resourcing) are regularly discussed, evaluated and combined to support risk-based decisions on a project and portfolio basis and support the delivery of agency outcomes. This covers both delivered and delivery risks. </v>
      </c>
      <c r="H18" s="89" t="str">
        <f>'Current and Target state'!Q23</f>
        <v xml:space="preserve">Project portfolio is consistently evaluated for risks and interdependencies. Resourcing and funding are dependent on effective risk management practices that assess all risk classes. There is a clear reference between project risks and the agency’s risk profile. </v>
      </c>
    </row>
    <row r="19" spans="2:8" ht="115.95" customHeight="1" x14ac:dyDescent="0.3">
      <c r="B19" s="206"/>
      <c r="C19" s="88" t="s">
        <v>19</v>
      </c>
      <c r="D19" s="89" t="str">
        <f>'Current and Target state'!E24</f>
        <v>Program and operational risks are not defined, formalised, consistent, documented or repeatable. Program and operational risk responses are reaction driven, unpredictable and outcome relies solely on well-intended individual efforts.   </v>
      </c>
      <c r="E19" s="89" t="str">
        <f>'Current and Target state'!H24</f>
        <v>Critical programs and processes have defined and documented financial and non-financial risk management plans / procedures in place.</v>
      </c>
      <c r="F19" s="89" t="str">
        <f>'Current and Target state'!K24</f>
        <v>Defined, documented and consistent financial and non-financial risk management procedures are included in most programs &amp; processes, including budgeting &amp; resource planning.</v>
      </c>
      <c r="G19" s="89" t="str">
        <f>'Current and Target state'!N24</f>
        <v xml:space="preserve">Risk management is a critical input to program and operational performance and is considered a core competency.  Programs and processes are dynamically risk assessed and developed in response to emerging risks.  </v>
      </c>
      <c r="H19" s="89" t="str">
        <f>'Current and Target state'!Q24</f>
        <v>Continuous benchmarking and improvement of how financial and non-financial risks are identified and managed is performed enterprise wide for all programs and processes.
Proactive redirection of funding and resources occurs based on periodic monitoring of risk profile and assumption changes.</v>
      </c>
    </row>
    <row r="20" spans="2:8" ht="121.2" customHeight="1" x14ac:dyDescent="0.3">
      <c r="B20" s="206"/>
      <c r="C20" s="88" t="s">
        <v>20</v>
      </c>
      <c r="D20" s="89" t="str">
        <f>'Current and Target state'!E25</f>
        <v>Reporting is sporadic, ad-hoc and informal with reporting often incomplete, inaccurate and untimely.</v>
      </c>
      <c r="E20" s="89" t="str">
        <f>'Current and Target state'!H25</f>
        <v xml:space="preserve">Risk reporting is performed with regular / actionable reports and key metrics identified based on a standard set of data. However, actions from reports are not consistently followed-up.  </v>
      </c>
      <c r="F20" s="89" t="str">
        <f>'Current and Target state'!K25</f>
        <v>Risk reporting is consistent in format and content and is used for decision making and planning by Senior Management. Reporting identifies exceptions and “near misses”.</v>
      </c>
      <c r="G20" s="89" t="str">
        <f>'Current and Target state'!N25</f>
        <v>Risk reporting uses dynamic risk measurements based on quantitative and statistically based data and/or verifiable supporting information to allow responsive risk decisions to be made. Risk is reported and communicated appropriately across all levels of the agency.</v>
      </c>
      <c r="H20" s="89" t="str">
        <f>'Current and Target state'!Q25</f>
        <v>Fully developed &amp; automated risk reporting supported by high-quality data and dashboards that are used to manage and monitor risks and to proactively and dynamically drive decision making and continuous improvement in risk management across the business.</v>
      </c>
    </row>
  </sheetData>
  <mergeCells count="4">
    <mergeCell ref="D10:H10"/>
    <mergeCell ref="B12:B13"/>
    <mergeCell ref="B14:B16"/>
    <mergeCell ref="B17:B20"/>
  </mergeCells>
  <hyperlinks>
    <hyperlink ref="A6" location="Index!A1" display="Return to Index" xr:uid="{F6588228-3766-4DB5-A732-536FAF38DA80}"/>
  </hyperlinks>
  <pageMargins left="0.7" right="0.7" top="0.75" bottom="0.75" header="0.3" footer="0.3"/>
  <pageSetup paperSize="9" scale="4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A8F43476EB784464BFCC994945052FE7" version="1.0.0">
  <systemFields>
    <field name="Objective-Id">
      <value order="0">A4687467</value>
    </field>
    <field name="Objective-Title">
      <value order="0">C. NSW Treasury Risk Maturity Assessment Tool-Draft 070720</value>
    </field>
    <field name="Objective-Description">
      <value order="0"/>
    </field>
    <field name="Objective-CreationStamp">
      <value order="0">2020-07-03T00:40:55Z</value>
    </field>
    <field name="Objective-IsApproved">
      <value order="0">false</value>
    </field>
    <field name="Objective-IsPublished">
      <value order="0">true</value>
    </field>
    <field name="Objective-DatePublished">
      <value order="0">2020-08-24T03:35:36Z</value>
    </field>
    <field name="Objective-ModificationStamp">
      <value order="0">2020-08-24T03:35:36Z</value>
    </field>
    <field name="Objective-Owner">
      <value order="0">Lin Teh</value>
    </field>
    <field name="Objective-Path">
      <value order="0">Objective Global Folder:1. Treasury:1. Information Management Structure (TR):OFFICE OF THE SECRETARY:Executive &amp; Ministerial Services (EMS):Advice &amp; Representations:Briefings &amp; Submissions (Workflow Case Files):Internally Initiated Briefs - Economic Strategy &amp; Productivity (Default):Treasury Risk Maturity Assessment Tool - P20/1901</value>
    </field>
    <field name="Objective-Parent">
      <value order="0">Treasury Risk Maturity Assessment Tool - P20/1901</value>
    </field>
    <field name="Objective-State">
      <value order="0">Published</value>
    </field>
    <field name="Objective-VersionId">
      <value order="0">vA8343832</value>
    </field>
    <field name="Objective-Version">
      <value order="0">3.0</value>
    </field>
    <field name="Objective-VersionNumber">
      <value order="0">4</value>
    </field>
    <field name="Objective-VersionComment">
      <value order="0"/>
    </field>
    <field name="Objective-FileNumber">
      <value order="0">P20/1901</value>
    </field>
    <field name="Objective-Classification">
      <value order="0"/>
    </field>
    <field name="Objective-Caveats">
      <value order="0"/>
    </field>
  </systemFields>
  <catalogues>
    <catalogue name="Treasury Document Type Catalogue" type="type" ori="id:cA89">
      <field name="Objective-DLM">
        <value order="0">No Impact</value>
      </field>
      <field name="Objective-Security Classification">
        <value order="0">UNCLASSIFIED</value>
      </field>
      <field name="Objective-Vital Record">
        <value order="0">No</value>
      </field>
      <field name="Objective-GIPA">
        <value order="0">No</value>
      </field>
      <field name="Objective-Additional Search Tags">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A8F43476EB784464BFCC994945052FE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Index</vt:lpstr>
      <vt:lpstr>A. Guidance&gt;</vt:lpstr>
      <vt:lpstr>Risk assessment process</vt:lpstr>
      <vt:lpstr>Instructions</vt:lpstr>
      <vt:lpstr>B. Input&gt;</vt:lpstr>
      <vt:lpstr>Current and Target state</vt:lpstr>
      <vt:lpstr>Risk Maturity Assessment</vt:lpstr>
      <vt:lpstr>C. References&gt;</vt:lpstr>
      <vt:lpstr>i) Risk Maturity Matrix</vt:lpstr>
      <vt:lpstr>ii) Evidence and best practice</vt:lpstr>
      <vt:lpstr>'ii) Evidence and best practice'!_Hlk46761738</vt:lpstr>
      <vt:lpstr>'Current and Target state'!Print_Area</vt:lpstr>
      <vt:lpstr>'i) Risk Maturity Matrix'!Print_Area</vt:lpstr>
      <vt:lpstr>'ii) Evidence and best practice'!Print_Area</vt:lpstr>
      <vt:lpstr>Instructions!Print_Area</vt:lpstr>
      <vt:lpstr>'Risk assessment process'!Print_Area</vt:lpstr>
      <vt:lpstr>'Risk Maturity Assessment'!Print_Area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2020-09-17T06:14:53Z</dcterms:created>
  <dcterms:modified xsi:type="dcterms:W3CDTF">2020-09-17T06:27:53Z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